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 codeName="{00000000-0000-0000-0000-000000000000}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fernando.SEA\Desktop\F.RAPOSO\CIRCULARES\2020\"/>
    </mc:Choice>
  </mc:AlternateContent>
  <xr:revisionPtr revIDLastSave="0" documentId="8_{1FE9357D-2C05-FE4E-B91A-05E1DE7EED79}" xr6:coauthVersionLast="45" xr6:coauthVersionMax="45" xr10:uidLastSave="{00000000-0000-0000-0000-000000000000}"/>
  <bookViews>
    <workbookView xWindow="-110" yWindow="-110" windowWidth="19420" windowHeight="10460" tabRatio="614" xr2:uid="{00000000-000D-0000-FFFF-FFFF00000000}"/>
  </bookViews>
  <sheets>
    <sheet name="CALENDARIO" sheetId="15" r:id="rId1"/>
    <sheet name="DATOS" sheetId="16" state="hidden" r:id="rId2"/>
  </sheets>
  <definedNames>
    <definedName name="AÑOS">DATOS!$Q$2:$Q$14</definedName>
    <definedName name="COEFICIENTES">DATOS!$O$13:$O$14</definedName>
    <definedName name="CONDICION29">DATOS!$AO$23</definedName>
    <definedName name="CONDICION30">DATOS!$AP$23</definedName>
    <definedName name="CONDICION31">DATOS!$AQ$23</definedName>
    <definedName name="DIAS_ABONO">CALENDARIO!$AK$11:$AK$410</definedName>
    <definedName name="MES">DATOS!$S$2:$T$13</definedName>
    <definedName name="MESES">DATOS!$S$2:$S$13</definedName>
    <definedName name="NACIONALIDAD">DATOS!$C$2:$C$3</definedName>
    <definedName name="SEMANAS">DATOS!$V$2:$W$8</definedName>
    <definedName name="_xlnm.Print_Titles" localSheetId="0">CALENDARIO!$8:$10</definedName>
    <definedName name="VALORES">DATOS!$BA$31:$BA$44</definedName>
    <definedName name="Z_A542E7FC_D421_48BE_AB74_294F58E7F5EC_.wvu.PrintTitles" localSheetId="0" hidden="1">CALENDARIO!$8:$10</definedName>
    <definedName name="Z_A542E7FC_D421_48BE_AB74_294F58E7F5EC_.wvu.Rows" localSheetId="0" hidden="1">CALENDARIO!$411:$65537</definedName>
  </definedNames>
  <calcPr calcId="191028"/>
  <customWorkbookViews>
    <customWorkbookView name="Calendario" guid="{A542E7FC-D421-48BE-AB74-294F58E7F5EC}" maximized="1" windowWidth="1436" windowHeight="590" tabRatio="614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2" i="15" l="1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159" i="15"/>
  <c r="AJ160" i="15"/>
  <c r="AJ161" i="15"/>
  <c r="AJ162" i="15"/>
  <c r="AJ163" i="15"/>
  <c r="AJ164" i="15"/>
  <c r="AJ165" i="15"/>
  <c r="AJ166" i="15"/>
  <c r="AJ167" i="15"/>
  <c r="AJ168" i="15"/>
  <c r="AJ169" i="15"/>
  <c r="AJ170" i="15"/>
  <c r="AJ171" i="15"/>
  <c r="AJ172" i="15"/>
  <c r="AJ173" i="15"/>
  <c r="AJ174" i="15"/>
  <c r="AJ175" i="15"/>
  <c r="AJ176" i="15"/>
  <c r="AJ177" i="15"/>
  <c r="AJ178" i="15"/>
  <c r="AJ179" i="15"/>
  <c r="AJ180" i="15"/>
  <c r="AJ181" i="15"/>
  <c r="AJ182" i="15"/>
  <c r="AJ183" i="15"/>
  <c r="AJ184" i="15"/>
  <c r="AJ185" i="15"/>
  <c r="AJ186" i="15"/>
  <c r="AJ187" i="15"/>
  <c r="AJ188" i="15"/>
  <c r="AJ189" i="15"/>
  <c r="AJ190" i="15"/>
  <c r="AJ191" i="15"/>
  <c r="AJ192" i="15"/>
  <c r="AJ193" i="15"/>
  <c r="AJ194" i="15"/>
  <c r="AJ195" i="15"/>
  <c r="AJ196" i="15"/>
  <c r="AJ197" i="15"/>
  <c r="AJ198" i="15"/>
  <c r="AJ199" i="15"/>
  <c r="AJ200" i="15"/>
  <c r="AJ201" i="15"/>
  <c r="AJ202" i="15"/>
  <c r="AJ203" i="15"/>
  <c r="AJ204" i="15"/>
  <c r="AJ205" i="15"/>
  <c r="AJ206" i="15"/>
  <c r="AJ207" i="15"/>
  <c r="AJ208" i="15"/>
  <c r="AJ209" i="15"/>
  <c r="AJ210" i="15"/>
  <c r="AJ211" i="15"/>
  <c r="AJ212" i="15"/>
  <c r="AJ213" i="15"/>
  <c r="AJ214" i="15"/>
  <c r="AJ215" i="15"/>
  <c r="AJ216" i="15"/>
  <c r="AJ217" i="15"/>
  <c r="AJ218" i="15"/>
  <c r="AJ219" i="15"/>
  <c r="AJ220" i="15"/>
  <c r="AJ221" i="15"/>
  <c r="AJ222" i="15"/>
  <c r="AJ223" i="15"/>
  <c r="AJ224" i="15"/>
  <c r="AJ225" i="15"/>
  <c r="AJ226" i="15"/>
  <c r="AJ227" i="15"/>
  <c r="AJ228" i="15"/>
  <c r="AJ229" i="15"/>
  <c r="AJ230" i="15"/>
  <c r="AJ231" i="15"/>
  <c r="AJ232" i="15"/>
  <c r="AJ233" i="15"/>
  <c r="AJ234" i="15"/>
  <c r="AJ235" i="15"/>
  <c r="AJ236" i="15"/>
  <c r="AJ237" i="15"/>
  <c r="AJ238" i="15"/>
  <c r="AJ239" i="15"/>
  <c r="AJ240" i="15"/>
  <c r="AJ241" i="15"/>
  <c r="AJ242" i="15"/>
  <c r="AJ243" i="15"/>
  <c r="AJ244" i="15"/>
  <c r="AJ245" i="15"/>
  <c r="AJ246" i="15"/>
  <c r="AJ247" i="15"/>
  <c r="AJ248" i="15"/>
  <c r="AJ249" i="15"/>
  <c r="AJ250" i="15"/>
  <c r="AJ251" i="15"/>
  <c r="AJ252" i="15"/>
  <c r="AJ253" i="15"/>
  <c r="AJ254" i="15"/>
  <c r="AJ255" i="15"/>
  <c r="AJ256" i="15"/>
  <c r="AJ257" i="15"/>
  <c r="AJ258" i="15"/>
  <c r="AJ259" i="15"/>
  <c r="AJ260" i="15"/>
  <c r="AJ261" i="15"/>
  <c r="AJ262" i="15"/>
  <c r="AJ263" i="15"/>
  <c r="AJ264" i="15"/>
  <c r="AJ265" i="15"/>
  <c r="AJ266" i="15"/>
  <c r="AJ267" i="15"/>
  <c r="AJ268" i="15"/>
  <c r="AJ269" i="15"/>
  <c r="AJ270" i="15"/>
  <c r="AJ271" i="15"/>
  <c r="AJ272" i="15"/>
  <c r="AJ273" i="15"/>
  <c r="AJ274" i="15"/>
  <c r="AJ275" i="15"/>
  <c r="AJ276" i="15"/>
  <c r="AJ277" i="15"/>
  <c r="AJ278" i="15"/>
  <c r="AJ279" i="15"/>
  <c r="AJ280" i="15"/>
  <c r="AJ281" i="15"/>
  <c r="AJ282" i="15"/>
  <c r="AJ283" i="15"/>
  <c r="AJ284" i="15"/>
  <c r="AJ285" i="15"/>
  <c r="AJ286" i="15"/>
  <c r="AJ287" i="15"/>
  <c r="AJ288" i="15"/>
  <c r="AJ289" i="15"/>
  <c r="AJ290" i="15"/>
  <c r="AJ291" i="15"/>
  <c r="AJ292" i="15"/>
  <c r="AJ293" i="15"/>
  <c r="AJ294" i="15"/>
  <c r="AJ295" i="15"/>
  <c r="AJ296" i="15"/>
  <c r="AJ297" i="15"/>
  <c r="AJ298" i="15"/>
  <c r="AJ299" i="15"/>
  <c r="AJ300" i="15"/>
  <c r="AJ301" i="15"/>
  <c r="AJ302" i="15"/>
  <c r="AJ303" i="15"/>
  <c r="AJ304" i="15"/>
  <c r="AJ305" i="15"/>
  <c r="AJ306" i="15"/>
  <c r="AJ307" i="15"/>
  <c r="AJ308" i="15"/>
  <c r="AJ309" i="15"/>
  <c r="AJ310" i="15"/>
  <c r="AJ311" i="15"/>
  <c r="AJ312" i="15"/>
  <c r="AJ313" i="15"/>
  <c r="AJ314" i="15"/>
  <c r="AJ315" i="15"/>
  <c r="AJ316" i="15"/>
  <c r="AJ317" i="15"/>
  <c r="AJ318" i="15"/>
  <c r="AJ319" i="15"/>
  <c r="AJ320" i="15"/>
  <c r="AJ321" i="15"/>
  <c r="AJ322" i="15"/>
  <c r="AJ323" i="15"/>
  <c r="AJ324" i="15"/>
  <c r="AJ325" i="15"/>
  <c r="AJ326" i="15"/>
  <c r="AJ327" i="15"/>
  <c r="AJ328" i="15"/>
  <c r="AJ329" i="15"/>
  <c r="AJ330" i="15"/>
  <c r="AJ331" i="15"/>
  <c r="AJ332" i="15"/>
  <c r="AJ333" i="15"/>
  <c r="AJ334" i="15"/>
  <c r="AJ335" i="15"/>
  <c r="AJ336" i="15"/>
  <c r="AJ337" i="15"/>
  <c r="AJ338" i="15"/>
  <c r="AJ339" i="15"/>
  <c r="AJ340" i="15"/>
  <c r="AJ341" i="15"/>
  <c r="AJ342" i="15"/>
  <c r="AJ343" i="15"/>
  <c r="AJ344" i="15"/>
  <c r="AJ345" i="15"/>
  <c r="AJ346" i="15"/>
  <c r="AJ347" i="15"/>
  <c r="AJ348" i="15"/>
  <c r="AJ349" i="15"/>
  <c r="AJ350" i="15"/>
  <c r="AJ351" i="15"/>
  <c r="AJ352" i="15"/>
  <c r="AJ353" i="15"/>
  <c r="AJ354" i="15"/>
  <c r="AJ355" i="15"/>
  <c r="AJ356" i="15"/>
  <c r="AJ357" i="15"/>
  <c r="AJ358" i="15"/>
  <c r="AJ359" i="15"/>
  <c r="AJ360" i="15"/>
  <c r="AJ361" i="15"/>
  <c r="AJ362" i="15"/>
  <c r="AJ363" i="15"/>
  <c r="AJ364" i="15"/>
  <c r="AJ365" i="15"/>
  <c r="AJ366" i="15"/>
  <c r="AJ367" i="15"/>
  <c r="AJ368" i="15"/>
  <c r="AJ369" i="15"/>
  <c r="AJ370" i="15"/>
  <c r="AJ371" i="15"/>
  <c r="AJ372" i="15"/>
  <c r="AJ373" i="15"/>
  <c r="AJ374" i="15"/>
  <c r="AJ375" i="15"/>
  <c r="AJ376" i="15"/>
  <c r="AJ377" i="15"/>
  <c r="AJ378" i="15"/>
  <c r="AJ379" i="15"/>
  <c r="AJ380" i="15"/>
  <c r="AJ381" i="15"/>
  <c r="AJ382" i="15"/>
  <c r="AJ383" i="15"/>
  <c r="AJ384" i="15"/>
  <c r="AJ385" i="15"/>
  <c r="AJ386" i="15"/>
  <c r="AJ387" i="15"/>
  <c r="AJ388" i="15"/>
  <c r="AJ389" i="15"/>
  <c r="AJ390" i="15"/>
  <c r="AJ391" i="15"/>
  <c r="AJ392" i="15"/>
  <c r="AJ393" i="15"/>
  <c r="AJ394" i="15"/>
  <c r="AJ395" i="15"/>
  <c r="AJ396" i="15"/>
  <c r="AJ397" i="15"/>
  <c r="AJ398" i="15"/>
  <c r="AJ399" i="15"/>
  <c r="AJ400" i="15"/>
  <c r="AJ401" i="15"/>
  <c r="AJ402" i="15"/>
  <c r="AJ403" i="15"/>
  <c r="AJ404" i="15"/>
  <c r="AJ405" i="15"/>
  <c r="AJ406" i="15"/>
  <c r="AJ407" i="15"/>
  <c r="AJ408" i="15"/>
  <c r="AJ409" i="15"/>
  <c r="AJ410" i="15"/>
  <c r="AJ11" i="15"/>
  <c r="O10" i="16"/>
  <c r="O9" i="16"/>
  <c r="O8" i="16"/>
  <c r="O7" i="16"/>
  <c r="O6" i="16"/>
  <c r="O5" i="16"/>
  <c r="O4" i="16"/>
  <c r="O3" i="16"/>
  <c r="O2" i="16"/>
  <c r="A6" i="16"/>
  <c r="A7" i="16"/>
  <c r="C7" i="16"/>
  <c r="A8" i="16"/>
  <c r="A9" i="16"/>
  <c r="C9" i="16"/>
  <c r="A10" i="16"/>
  <c r="A11" i="16"/>
  <c r="C11" i="16"/>
  <c r="A12" i="16"/>
  <c r="A13" i="16"/>
  <c r="D13" i="16"/>
  <c r="A14" i="16"/>
  <c r="A15" i="16"/>
  <c r="D15" i="16"/>
  <c r="A16" i="16"/>
  <c r="A17" i="16"/>
  <c r="B17" i="16"/>
  <c r="A18" i="16"/>
  <c r="A19" i="16"/>
  <c r="B19" i="16"/>
  <c r="A20" i="16"/>
  <c r="A21" i="16"/>
  <c r="D21" i="16"/>
  <c r="A22" i="16"/>
  <c r="A23" i="16"/>
  <c r="D23" i="16"/>
  <c r="A24" i="16"/>
  <c r="A25" i="16"/>
  <c r="B25" i="16"/>
  <c r="A26" i="16"/>
  <c r="A27" i="16"/>
  <c r="B27" i="16"/>
  <c r="A28" i="16"/>
  <c r="A29" i="16"/>
  <c r="D29" i="16"/>
  <c r="A30" i="16"/>
  <c r="A31" i="16"/>
  <c r="D31" i="16"/>
  <c r="A32" i="16"/>
  <c r="A33" i="16"/>
  <c r="D33" i="16"/>
  <c r="A34" i="16"/>
  <c r="A35" i="16"/>
  <c r="D35" i="16"/>
  <c r="A36" i="16"/>
  <c r="A37" i="16"/>
  <c r="A38" i="16"/>
  <c r="A39" i="16"/>
  <c r="A40" i="16"/>
  <c r="A41" i="16"/>
  <c r="A42" i="16"/>
  <c r="A43" i="16"/>
  <c r="A44" i="16"/>
  <c r="A45" i="16"/>
  <c r="D45" i="16"/>
  <c r="A46" i="16"/>
  <c r="A47" i="16"/>
  <c r="A48" i="16"/>
  <c r="A49" i="16"/>
  <c r="D49" i="16"/>
  <c r="A50" i="16"/>
  <c r="A51" i="16"/>
  <c r="C51" i="16"/>
  <c r="A52" i="16"/>
  <c r="A53" i="16"/>
  <c r="D53" i="16"/>
  <c r="A54" i="16"/>
  <c r="A55" i="16"/>
  <c r="A56" i="16"/>
  <c r="A57" i="16"/>
  <c r="C57" i="16"/>
  <c r="A58" i="16"/>
  <c r="A59" i="16"/>
  <c r="D59" i="16"/>
  <c r="A60" i="16"/>
  <c r="A61" i="16"/>
  <c r="B61" i="16"/>
  <c r="A62" i="16"/>
  <c r="A63" i="16"/>
  <c r="D63" i="16"/>
  <c r="A64" i="16"/>
  <c r="A65" i="16"/>
  <c r="D65" i="16"/>
  <c r="A66" i="16"/>
  <c r="A67" i="16"/>
  <c r="C67" i="16"/>
  <c r="A68" i="16"/>
  <c r="A69" i="16"/>
  <c r="B69" i="16"/>
  <c r="A70" i="16"/>
  <c r="A71" i="16"/>
  <c r="A72" i="16"/>
  <c r="A73" i="16"/>
  <c r="A74" i="16"/>
  <c r="A75" i="16"/>
  <c r="A76" i="16"/>
  <c r="A77" i="16"/>
  <c r="D77" i="16"/>
  <c r="A78" i="16"/>
  <c r="A79" i="16"/>
  <c r="B79" i="16"/>
  <c r="A80" i="16"/>
  <c r="A81" i="16"/>
  <c r="B81" i="16"/>
  <c r="A82" i="16"/>
  <c r="A83" i="16"/>
  <c r="D83" i="16"/>
  <c r="A84" i="16"/>
  <c r="A85" i="16"/>
  <c r="A86" i="16"/>
  <c r="A87" i="16"/>
  <c r="C87" i="16"/>
  <c r="A88" i="16"/>
  <c r="A89" i="16"/>
  <c r="B89" i="16"/>
  <c r="A90" i="16"/>
  <c r="A91" i="16"/>
  <c r="A92" i="16"/>
  <c r="A93" i="16"/>
  <c r="A94" i="16"/>
  <c r="A95" i="16"/>
  <c r="A96" i="16"/>
  <c r="A97" i="16"/>
  <c r="A98" i="16"/>
  <c r="A99" i="16"/>
  <c r="D99" i="16"/>
  <c r="A100" i="16"/>
  <c r="A101" i="16"/>
  <c r="A102" i="16"/>
  <c r="A103" i="16"/>
  <c r="C103" i="16"/>
  <c r="A104" i="16"/>
  <c r="A105" i="16"/>
  <c r="A106" i="16"/>
  <c r="A107" i="16"/>
  <c r="C107" i="16"/>
  <c r="A108" i="16"/>
  <c r="A109" i="16"/>
  <c r="D109" i="16"/>
  <c r="A110" i="16"/>
  <c r="A111" i="16"/>
  <c r="D111" i="16"/>
  <c r="A112" i="16"/>
  <c r="A113" i="16"/>
  <c r="B113" i="16"/>
  <c r="A114" i="16"/>
  <c r="A115" i="16"/>
  <c r="A116" i="16"/>
  <c r="A117" i="16"/>
  <c r="D117" i="16"/>
  <c r="A118" i="16"/>
  <c r="A119" i="16"/>
  <c r="A120" i="16"/>
  <c r="A121" i="16"/>
  <c r="D121" i="16"/>
  <c r="A122" i="16"/>
  <c r="A123" i="16"/>
  <c r="A124" i="16"/>
  <c r="A125" i="16"/>
  <c r="D125" i="16"/>
  <c r="A126" i="16"/>
  <c r="A127" i="16"/>
  <c r="D127" i="16"/>
  <c r="A128" i="16"/>
  <c r="A129" i="16"/>
  <c r="B129" i="16"/>
  <c r="A130" i="16"/>
  <c r="A131" i="16"/>
  <c r="A132" i="16"/>
  <c r="A133" i="16"/>
  <c r="D133" i="16"/>
  <c r="A134" i="16"/>
  <c r="A135" i="16"/>
  <c r="D135" i="16"/>
  <c r="A136" i="16"/>
  <c r="A137" i="16"/>
  <c r="D137" i="16"/>
  <c r="A138" i="16"/>
  <c r="A139" i="16"/>
  <c r="A140" i="16"/>
  <c r="A141" i="16"/>
  <c r="D141" i="16"/>
  <c r="A142" i="16"/>
  <c r="A143" i="16"/>
  <c r="A144" i="16"/>
  <c r="A145" i="16"/>
  <c r="B145" i="16"/>
  <c r="A146" i="16"/>
  <c r="A147" i="16"/>
  <c r="A148" i="16"/>
  <c r="A149" i="16"/>
  <c r="D149" i="16"/>
  <c r="A150" i="16"/>
  <c r="A151" i="16"/>
  <c r="A152" i="16"/>
  <c r="A153" i="16"/>
  <c r="D153" i="16"/>
  <c r="A154" i="16"/>
  <c r="A155" i="16"/>
  <c r="A156" i="16"/>
  <c r="A157" i="16"/>
  <c r="D157" i="16"/>
  <c r="A158" i="16"/>
  <c r="A159" i="16"/>
  <c r="A160" i="16"/>
  <c r="A161" i="16"/>
  <c r="B161" i="16"/>
  <c r="A162" i="16"/>
  <c r="A163" i="16"/>
  <c r="A164" i="16"/>
  <c r="A165" i="16"/>
  <c r="B165" i="16"/>
  <c r="A166" i="16"/>
  <c r="A167" i="16"/>
  <c r="D167" i="16"/>
  <c r="A168" i="16"/>
  <c r="A169" i="16"/>
  <c r="B169" i="16"/>
  <c r="A170" i="16"/>
  <c r="A171" i="16"/>
  <c r="A172" i="16"/>
  <c r="A173" i="16"/>
  <c r="B173" i="16"/>
  <c r="A174" i="16"/>
  <c r="A175" i="16"/>
  <c r="H175" i="16"/>
  <c r="A176" i="16"/>
  <c r="A177" i="16"/>
  <c r="A178" i="16"/>
  <c r="A179" i="16"/>
  <c r="C179" i="16"/>
  <c r="A180" i="16"/>
  <c r="A181" i="16"/>
  <c r="D181" i="16"/>
  <c r="A182" i="16"/>
  <c r="A183" i="16"/>
  <c r="C183" i="16"/>
  <c r="A184" i="16"/>
  <c r="A185" i="16"/>
  <c r="D185" i="16"/>
  <c r="A186" i="16"/>
  <c r="A187" i="16"/>
  <c r="D187" i="16"/>
  <c r="A188" i="16"/>
  <c r="A189" i="16"/>
  <c r="C189" i="16"/>
  <c r="A190" i="16"/>
  <c r="A191" i="16"/>
  <c r="D191" i="16"/>
  <c r="A192" i="16"/>
  <c r="A193" i="16"/>
  <c r="A194" i="16"/>
  <c r="A195" i="16"/>
  <c r="A196" i="16"/>
  <c r="A197" i="16"/>
  <c r="A198" i="16"/>
  <c r="A199" i="16"/>
  <c r="B199" i="16"/>
  <c r="A200" i="16"/>
  <c r="A201" i="16"/>
  <c r="B201" i="16"/>
  <c r="A202" i="16"/>
  <c r="A203" i="16"/>
  <c r="D203" i="16"/>
  <c r="A204" i="16"/>
  <c r="A205" i="16"/>
  <c r="D205" i="16"/>
  <c r="A206" i="16"/>
  <c r="A207" i="16"/>
  <c r="A208" i="16"/>
  <c r="A209" i="16"/>
  <c r="A210" i="16"/>
  <c r="A211" i="16"/>
  <c r="A212" i="16"/>
  <c r="A213" i="16"/>
  <c r="A214" i="16"/>
  <c r="A215" i="16"/>
  <c r="B215" i="16"/>
  <c r="A216" i="16"/>
  <c r="A217" i="16"/>
  <c r="A218" i="16"/>
  <c r="A219" i="16"/>
  <c r="B219" i="16"/>
  <c r="A220" i="16"/>
  <c r="A221" i="16"/>
  <c r="A222" i="16"/>
  <c r="A223" i="16"/>
  <c r="A224" i="16"/>
  <c r="A225" i="16"/>
  <c r="C225" i="16"/>
  <c r="A226" i="16"/>
  <c r="A227" i="16"/>
  <c r="D227" i="16"/>
  <c r="A228" i="16"/>
  <c r="A229" i="16"/>
  <c r="A230" i="16"/>
  <c r="A231" i="16"/>
  <c r="B231" i="16"/>
  <c r="A232" i="16"/>
  <c r="A233" i="16"/>
  <c r="C233" i="16"/>
  <c r="A234" i="16"/>
  <c r="A235" i="16"/>
  <c r="B235" i="16"/>
  <c r="A236" i="16"/>
  <c r="A237" i="16"/>
  <c r="A238" i="16"/>
  <c r="A239" i="16"/>
  <c r="D239" i="16"/>
  <c r="A240" i="16"/>
  <c r="A241" i="16"/>
  <c r="H241" i="16"/>
  <c r="A242" i="16"/>
  <c r="A243" i="16"/>
  <c r="A244" i="16"/>
  <c r="A245" i="16"/>
  <c r="D245" i="16"/>
  <c r="A246" i="16"/>
  <c r="A247" i="16"/>
  <c r="D247" i="16"/>
  <c r="A248" i="16"/>
  <c r="A249" i="16"/>
  <c r="A250" i="16"/>
  <c r="A251" i="16"/>
  <c r="D251" i="16"/>
  <c r="A252" i="16"/>
  <c r="A253" i="16"/>
  <c r="D253" i="16"/>
  <c r="A254" i="16"/>
  <c r="A255" i="16"/>
  <c r="A256" i="16"/>
  <c r="A257" i="16"/>
  <c r="G257" i="16"/>
  <c r="A258" i="16"/>
  <c r="A259" i="16"/>
  <c r="A260" i="16"/>
  <c r="A261" i="16"/>
  <c r="A262" i="16"/>
  <c r="A263" i="16"/>
  <c r="D263" i="16"/>
  <c r="A264" i="16"/>
  <c r="A265" i="16"/>
  <c r="A266" i="16"/>
  <c r="A267" i="16"/>
  <c r="B267" i="16"/>
  <c r="A268" i="16"/>
  <c r="A269" i="16"/>
  <c r="B269" i="16"/>
  <c r="A270" i="16"/>
  <c r="A271" i="16"/>
  <c r="B271" i="16"/>
  <c r="A272" i="16"/>
  <c r="A273" i="16"/>
  <c r="A274" i="16"/>
  <c r="A275" i="16"/>
  <c r="D275" i="16"/>
  <c r="A276" i="16"/>
  <c r="A277" i="16"/>
  <c r="D277" i="16"/>
  <c r="A278" i="16"/>
  <c r="A279" i="16"/>
  <c r="B279" i="16"/>
  <c r="A280" i="16"/>
  <c r="A281" i="16"/>
  <c r="B281" i="16"/>
  <c r="A282" i="16"/>
  <c r="A283" i="16"/>
  <c r="B283" i="16"/>
  <c r="A284" i="16"/>
  <c r="A285" i="16"/>
  <c r="A286" i="16"/>
  <c r="A287" i="16"/>
  <c r="C287" i="16"/>
  <c r="A288" i="16"/>
  <c r="A289" i="16"/>
  <c r="A290" i="16"/>
  <c r="A291" i="16"/>
  <c r="A292" i="16"/>
  <c r="A293" i="16"/>
  <c r="C293" i="16"/>
  <c r="A294" i="16"/>
  <c r="A295" i="16"/>
  <c r="C295" i="16"/>
  <c r="A296" i="16"/>
  <c r="A297" i="16"/>
  <c r="D297" i="16"/>
  <c r="A298" i="16"/>
  <c r="A299" i="16"/>
  <c r="B299" i="16"/>
  <c r="A300" i="16"/>
  <c r="A301" i="16"/>
  <c r="A302" i="16"/>
  <c r="A303" i="16"/>
  <c r="H303" i="16"/>
  <c r="A304" i="16"/>
  <c r="A305" i="16"/>
  <c r="C305" i="16"/>
  <c r="A306" i="16"/>
  <c r="A307" i="16"/>
  <c r="A308" i="16"/>
  <c r="A309" i="16"/>
  <c r="A310" i="16"/>
  <c r="A311" i="16"/>
  <c r="C311" i="16"/>
  <c r="A312" i="16"/>
  <c r="A313" i="16"/>
  <c r="A314" i="16"/>
  <c r="A315" i="16"/>
  <c r="B315" i="16"/>
  <c r="A316" i="16"/>
  <c r="A317" i="16"/>
  <c r="D317" i="16"/>
  <c r="A318" i="16"/>
  <c r="A319" i="16"/>
  <c r="B319" i="16"/>
  <c r="A320" i="16"/>
  <c r="A321" i="16"/>
  <c r="A322" i="16"/>
  <c r="A323" i="16"/>
  <c r="B323" i="16"/>
  <c r="A324" i="16"/>
  <c r="A325" i="16"/>
  <c r="D325" i="16"/>
  <c r="A326" i="16"/>
  <c r="A327" i="16"/>
  <c r="D327" i="16"/>
  <c r="A328" i="16"/>
  <c r="A329" i="16"/>
  <c r="B329" i="16"/>
  <c r="A330" i="16"/>
  <c r="A331" i="16"/>
  <c r="D331" i="16"/>
  <c r="A332" i="16"/>
  <c r="A333" i="16"/>
  <c r="C333" i="16"/>
  <c r="A334" i="16"/>
  <c r="A335" i="16"/>
  <c r="C335" i="16"/>
  <c r="A336" i="16"/>
  <c r="A337" i="16"/>
  <c r="D337" i="16"/>
  <c r="A338" i="16"/>
  <c r="B338" i="16"/>
  <c r="A339" i="16"/>
  <c r="C339" i="16"/>
  <c r="A340" i="16"/>
  <c r="A341" i="16"/>
  <c r="A342" i="16"/>
  <c r="A343" i="16"/>
  <c r="D343" i="16"/>
  <c r="A344" i="16"/>
  <c r="A345" i="16"/>
  <c r="B345" i="16"/>
  <c r="A346" i="16"/>
  <c r="A347" i="16"/>
  <c r="B347" i="16"/>
  <c r="A348" i="16"/>
  <c r="A349" i="16"/>
  <c r="C349" i="16"/>
  <c r="A350" i="16"/>
  <c r="A351" i="16"/>
  <c r="C351" i="16"/>
  <c r="A352" i="16"/>
  <c r="A353" i="16"/>
  <c r="D353" i="16"/>
  <c r="A354" i="16"/>
  <c r="A355" i="16"/>
  <c r="A356" i="16"/>
  <c r="A357" i="16"/>
  <c r="C357" i="16"/>
  <c r="A358" i="16"/>
  <c r="A359" i="16"/>
  <c r="B359" i="16"/>
  <c r="A360" i="16"/>
  <c r="A361" i="16"/>
  <c r="B361" i="16"/>
  <c r="A362" i="16"/>
  <c r="A363" i="16"/>
  <c r="D363" i="16"/>
  <c r="A364" i="16"/>
  <c r="A365" i="16"/>
  <c r="G365" i="16"/>
  <c r="A366" i="16"/>
  <c r="A367" i="16"/>
  <c r="B367" i="16"/>
  <c r="A368" i="16"/>
  <c r="A369" i="16"/>
  <c r="D369" i="16"/>
  <c r="A370" i="16"/>
  <c r="A371" i="16"/>
  <c r="D371" i="16"/>
  <c r="A372" i="16"/>
  <c r="A373" i="16"/>
  <c r="D373" i="16"/>
  <c r="A374" i="16"/>
  <c r="A375" i="16"/>
  <c r="B375" i="16"/>
  <c r="A376" i="16"/>
  <c r="G376" i="16"/>
  <c r="A377" i="16"/>
  <c r="D377" i="16"/>
  <c r="A378" i="16"/>
  <c r="A379" i="16"/>
  <c r="A380" i="16"/>
  <c r="C380" i="16"/>
  <c r="A381" i="16"/>
  <c r="A382" i="16"/>
  <c r="A383" i="16"/>
  <c r="B383" i="16"/>
  <c r="A384" i="16"/>
  <c r="A385" i="16"/>
  <c r="D385" i="16"/>
  <c r="A386" i="16"/>
  <c r="B386" i="16"/>
  <c r="A387" i="16"/>
  <c r="A388" i="16"/>
  <c r="A389" i="16"/>
  <c r="D389" i="16"/>
  <c r="A390" i="16"/>
  <c r="A391" i="16"/>
  <c r="A392" i="16"/>
  <c r="A393" i="16"/>
  <c r="A394" i="16"/>
  <c r="A395" i="16"/>
  <c r="C395" i="16"/>
  <c r="A396" i="16"/>
  <c r="A397" i="16"/>
  <c r="B397" i="16"/>
  <c r="A398" i="16"/>
  <c r="A399" i="16"/>
  <c r="C399" i="16"/>
  <c r="A400" i="16"/>
  <c r="A401" i="16"/>
  <c r="A402" i="16"/>
  <c r="A403" i="16"/>
  <c r="A404" i="16"/>
  <c r="A5" i="16"/>
  <c r="P10" i="16"/>
  <c r="P9" i="16"/>
  <c r="P8" i="16"/>
  <c r="P7" i="16"/>
  <c r="P6" i="16"/>
  <c r="P5" i="16"/>
  <c r="P4" i="16"/>
  <c r="P3" i="16"/>
  <c r="P2" i="16"/>
  <c r="N10" i="16"/>
  <c r="N9" i="16"/>
  <c r="N8" i="16"/>
  <c r="N7" i="16"/>
  <c r="N6" i="16"/>
  <c r="N5" i="16"/>
  <c r="N4" i="16"/>
  <c r="N3" i="16"/>
  <c r="N2" i="16"/>
  <c r="N32" i="16"/>
  <c r="V32" i="16"/>
  <c r="Y2" i="16"/>
  <c r="Y1" i="16"/>
  <c r="D241" i="16"/>
  <c r="D257" i="16"/>
  <c r="D279" i="16"/>
  <c r="B287" i="16"/>
  <c r="B295" i="16"/>
  <c r="D311" i="16"/>
  <c r="D329" i="16"/>
  <c r="G336" i="16"/>
  <c r="G342" i="16"/>
  <c r="D378" i="16"/>
  <c r="C382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Z23" i="16"/>
  <c r="Q10" i="15"/>
  <c r="AA21" i="16"/>
  <c r="AB21" i="16"/>
  <c r="AC21" i="16"/>
  <c r="AD21" i="16"/>
  <c r="AD23" i="16"/>
  <c r="U10" i="15"/>
  <c r="AE21" i="16"/>
  <c r="AF21" i="16"/>
  <c r="AG21" i="16"/>
  <c r="AH21" i="16"/>
  <c r="AH23" i="16"/>
  <c r="Y10" i="15"/>
  <c r="AI21" i="16"/>
  <c r="AJ21" i="16"/>
  <c r="AK21" i="16"/>
  <c r="AK23" i="16"/>
  <c r="AB10" i="15"/>
  <c r="AL21" i="16"/>
  <c r="AL23" i="16"/>
  <c r="AC10" i="15"/>
  <c r="AM21" i="16"/>
  <c r="AN21" i="16"/>
  <c r="AN22" i="16"/>
  <c r="AE9" i="15"/>
  <c r="AO21" i="16"/>
  <c r="AP21" i="16"/>
  <c r="AP23" i="16"/>
  <c r="AQ21" i="16"/>
  <c r="AQ22" i="16"/>
  <c r="AH9" i="15"/>
  <c r="M21" i="16"/>
  <c r="M22" i="16"/>
  <c r="D9" i="15"/>
  <c r="AQ23" i="16"/>
  <c r="AH10" i="15"/>
  <c r="N23" i="16"/>
  <c r="E10" i="15"/>
  <c r="P23" i="16"/>
  <c r="G10" i="15"/>
  <c r="R23" i="16"/>
  <c r="I10" i="15"/>
  <c r="T23" i="16"/>
  <c r="K10" i="15"/>
  <c r="V23" i="16"/>
  <c r="M10" i="15"/>
  <c r="X23" i="16"/>
  <c r="O10" i="15"/>
  <c r="AB23" i="16"/>
  <c r="S10" i="15"/>
  <c r="AF23" i="16"/>
  <c r="W10" i="15"/>
  <c r="AJ23" i="16"/>
  <c r="AA10" i="15"/>
  <c r="N35" i="16"/>
  <c r="P37" i="16"/>
  <c r="P38" i="16"/>
  <c r="U37" i="16"/>
  <c r="P27" i="16"/>
  <c r="O27" i="16"/>
  <c r="P29" i="16"/>
  <c r="Q29" i="16"/>
  <c r="N27" i="16"/>
  <c r="N29" i="16"/>
  <c r="O29" i="16"/>
  <c r="M27" i="16"/>
  <c r="AJ22" i="16"/>
  <c r="AA9" i="15"/>
  <c r="AF22" i="16"/>
  <c r="W9" i="15"/>
  <c r="AB22" i="16"/>
  <c r="S9" i="15"/>
  <c r="X22" i="16"/>
  <c r="O9" i="15"/>
  <c r="T22" i="16"/>
  <c r="K9" i="15"/>
  <c r="P22" i="16"/>
  <c r="G9" i="15"/>
  <c r="AP22" i="16"/>
  <c r="AG9" i="15"/>
  <c r="AL22" i="16"/>
  <c r="AC9" i="15"/>
  <c r="AH22" i="16"/>
  <c r="Y9" i="15"/>
  <c r="AD22" i="16"/>
  <c r="U9" i="15"/>
  <c r="Z22" i="16"/>
  <c r="Q9" i="15"/>
  <c r="V22" i="16"/>
  <c r="M9" i="15"/>
  <c r="R22" i="16"/>
  <c r="I9" i="15"/>
  <c r="N22" i="16"/>
  <c r="E9" i="15"/>
  <c r="B8" i="16"/>
  <c r="B10" i="16"/>
  <c r="C20" i="16"/>
  <c r="C21" i="16"/>
  <c r="B28" i="16"/>
  <c r="B36" i="16"/>
  <c r="B44" i="16"/>
  <c r="H50" i="16"/>
  <c r="H52" i="16"/>
  <c r="H54" i="16"/>
  <c r="H56" i="16"/>
  <c r="H58" i="16"/>
  <c r="H60" i="16"/>
  <c r="H62" i="16"/>
  <c r="H64" i="16"/>
  <c r="H66" i="16"/>
  <c r="H68" i="16"/>
  <c r="E70" i="16"/>
  <c r="E72" i="16"/>
  <c r="E74" i="16"/>
  <c r="E76" i="16"/>
  <c r="B78" i="16"/>
  <c r="E86" i="16"/>
  <c r="E88" i="16"/>
  <c r="B94" i="16"/>
  <c r="E102" i="16"/>
  <c r="E104" i="16"/>
  <c r="E116" i="16"/>
  <c r="C118" i="16"/>
  <c r="C120" i="16"/>
  <c r="C122" i="16"/>
  <c r="E132" i="16"/>
  <c r="C134" i="16"/>
  <c r="B210" i="16"/>
  <c r="C214" i="16"/>
  <c r="B391" i="16"/>
  <c r="C400" i="16"/>
  <c r="E402" i="16"/>
  <c r="E404" i="16"/>
  <c r="U8" i="15"/>
  <c r="C6" i="16"/>
  <c r="B311" i="16"/>
  <c r="D287" i="16"/>
  <c r="D271" i="16"/>
  <c r="B257" i="16"/>
  <c r="B241" i="16"/>
  <c r="B225" i="16"/>
  <c r="B207" i="16"/>
  <c r="B189" i="16"/>
  <c r="D395" i="16"/>
  <c r="D375" i="16"/>
  <c r="C297" i="16"/>
  <c r="C251" i="16"/>
  <c r="C227" i="16"/>
  <c r="C199" i="16"/>
  <c r="D349" i="16"/>
  <c r="B339" i="16"/>
  <c r="B317" i="16"/>
  <c r="D295" i="16"/>
  <c r="D269" i="16"/>
  <c r="D231" i="16"/>
  <c r="D201" i="16"/>
  <c r="B181" i="16"/>
  <c r="D175" i="16"/>
  <c r="D169" i="16"/>
  <c r="D161" i="16"/>
  <c r="B155" i="16"/>
  <c r="B149" i="16"/>
  <c r="D145" i="16"/>
  <c r="B139" i="16"/>
  <c r="B133" i="16"/>
  <c r="D129" i="16"/>
  <c r="B123" i="16"/>
  <c r="B117" i="16"/>
  <c r="D113" i="16"/>
  <c r="D106" i="16"/>
  <c r="D104" i="16"/>
  <c r="D102" i="16"/>
  <c r="D100" i="16"/>
  <c r="D98" i="16"/>
  <c r="D94" i="16"/>
  <c r="D90" i="16"/>
  <c r="D88" i="16"/>
  <c r="D86" i="16"/>
  <c r="D84" i="16"/>
  <c r="D82" i="16"/>
  <c r="D78" i="16"/>
  <c r="D74" i="16"/>
  <c r="D72" i="16"/>
  <c r="D70" i="16"/>
  <c r="D66" i="16"/>
  <c r="D62" i="16"/>
  <c r="D60" i="16"/>
  <c r="D58" i="16"/>
  <c r="D56" i="16"/>
  <c r="D54" i="16"/>
  <c r="D50" i="16"/>
  <c r="D48" i="16"/>
  <c r="D46" i="16"/>
  <c r="D44" i="16"/>
  <c r="D42" i="16"/>
  <c r="D38" i="16"/>
  <c r="D36" i="16"/>
  <c r="D34" i="16"/>
  <c r="D30" i="16"/>
  <c r="D28" i="16"/>
  <c r="D26" i="16"/>
  <c r="D24" i="16"/>
  <c r="D22" i="16"/>
  <c r="D20" i="16"/>
  <c r="D18" i="16"/>
  <c r="D14" i="16"/>
  <c r="D12" i="16"/>
  <c r="D10" i="16"/>
  <c r="D314" i="16"/>
  <c r="B294" i="16"/>
  <c r="D278" i="16"/>
  <c r="D244" i="16"/>
  <c r="D234" i="16"/>
  <c r="D218" i="16"/>
  <c r="D206" i="16"/>
  <c r="B180" i="16"/>
  <c r="B172" i="16"/>
  <c r="B164" i="16"/>
  <c r="B156" i="16"/>
  <c r="B148" i="16"/>
  <c r="B140" i="16"/>
  <c r="B132" i="16"/>
  <c r="B124" i="16"/>
  <c r="B116" i="16"/>
  <c r="B108" i="16"/>
  <c r="B104" i="16"/>
  <c r="B100" i="16"/>
  <c r="B96" i="16"/>
  <c r="B92" i="16"/>
  <c r="B88" i="16"/>
  <c r="B84" i="16"/>
  <c r="B80" i="16"/>
  <c r="B76" i="16"/>
  <c r="B72" i="16"/>
  <c r="D69" i="16"/>
  <c r="B68" i="16"/>
  <c r="B65" i="16"/>
  <c r="B64" i="16"/>
  <c r="D61" i="16"/>
  <c r="B60" i="16"/>
  <c r="D57" i="16"/>
  <c r="B56" i="16"/>
  <c r="B53" i="16"/>
  <c r="D328" i="16"/>
  <c r="D324" i="16"/>
  <c r="D298" i="16"/>
  <c r="B282" i="16"/>
  <c r="D274" i="16"/>
  <c r="D238" i="16"/>
  <c r="D230" i="16"/>
  <c r="B224" i="16"/>
  <c r="D214" i="16"/>
  <c r="D200" i="16"/>
  <c r="B196" i="16"/>
  <c r="D196" i="16"/>
  <c r="B186" i="16"/>
  <c r="B184" i="16"/>
  <c r="D184" i="16"/>
  <c r="B176" i="16"/>
  <c r="D176" i="16"/>
  <c r="B168" i="16"/>
  <c r="D168" i="16"/>
  <c r="B160" i="16"/>
  <c r="D160" i="16"/>
  <c r="B152" i="16"/>
  <c r="D152" i="16"/>
  <c r="B144" i="16"/>
  <c r="D144" i="16"/>
  <c r="B136" i="16"/>
  <c r="D136" i="16"/>
  <c r="B128" i="16"/>
  <c r="D128" i="16"/>
  <c r="C127" i="16"/>
  <c r="B120" i="16"/>
  <c r="D120" i="16"/>
  <c r="B112" i="16"/>
  <c r="D112" i="16"/>
  <c r="D364" i="16"/>
  <c r="D352" i="16"/>
  <c r="D336" i="16"/>
  <c r="C314" i="16"/>
  <c r="C268" i="16"/>
  <c r="C234" i="16"/>
  <c r="C206" i="16"/>
  <c r="C180" i="16"/>
  <c r="C164" i="16"/>
  <c r="C148" i="16"/>
  <c r="C132" i="16"/>
  <c r="F132" i="16"/>
  <c r="C116" i="16"/>
  <c r="F116" i="16"/>
  <c r="C104" i="16"/>
  <c r="C100" i="16"/>
  <c r="C88" i="16"/>
  <c r="F88" i="16"/>
  <c r="C84" i="16"/>
  <c r="C72" i="16"/>
  <c r="D19" i="16"/>
  <c r="D374" i="16"/>
  <c r="D366" i="16"/>
  <c r="D358" i="16"/>
  <c r="C338" i="16"/>
  <c r="C302" i="16"/>
  <c r="C256" i="16"/>
  <c r="D232" i="16"/>
  <c r="C212" i="16"/>
  <c r="C208" i="16"/>
  <c r="D202" i="16"/>
  <c r="D194" i="16"/>
  <c r="D170" i="16"/>
  <c r="D138" i="16"/>
  <c r="C102" i="16"/>
  <c r="F102" i="16"/>
  <c r="C86" i="16"/>
  <c r="C70" i="16"/>
  <c r="F70" i="16"/>
  <c r="C66" i="16"/>
  <c r="C63" i="16"/>
  <c r="C62" i="16"/>
  <c r="C58" i="16"/>
  <c r="C54" i="16"/>
  <c r="C50" i="16"/>
  <c r="C34" i="16"/>
  <c r="C18" i="16"/>
  <c r="D354" i="16"/>
  <c r="D300" i="16"/>
  <c r="D256" i="16"/>
  <c r="D240" i="16"/>
  <c r="D216" i="16"/>
  <c r="D210" i="16"/>
  <c r="D107" i="16"/>
  <c r="D79" i="16"/>
  <c r="D400" i="16"/>
  <c r="D397" i="16"/>
  <c r="D398" i="16"/>
  <c r="D87" i="16"/>
  <c r="D188" i="16"/>
  <c r="D248" i="16"/>
  <c r="D296" i="16"/>
  <c r="C78" i="16"/>
  <c r="C94" i="16"/>
  <c r="D114" i="16"/>
  <c r="D122" i="16"/>
  <c r="D130" i="16"/>
  <c r="D146" i="16"/>
  <c r="D154" i="16"/>
  <c r="D162" i="16"/>
  <c r="D178" i="16"/>
  <c r="D342" i="16"/>
  <c r="D11" i="16"/>
  <c r="D43" i="16"/>
  <c r="C76" i="16"/>
  <c r="C80" i="16"/>
  <c r="C92" i="16"/>
  <c r="C96" i="16"/>
  <c r="C108" i="16"/>
  <c r="C124" i="16"/>
  <c r="C140" i="16"/>
  <c r="C156" i="16"/>
  <c r="C172" i="16"/>
  <c r="C266" i="16"/>
  <c r="C304" i="16"/>
  <c r="D376" i="16"/>
  <c r="C167" i="16"/>
  <c r="D186" i="16"/>
  <c r="D222" i="16"/>
  <c r="D226" i="16"/>
  <c r="D250" i="16"/>
  <c r="B262" i="16"/>
  <c r="B290" i="16"/>
  <c r="B310" i="16"/>
  <c r="C327" i="16"/>
  <c r="B52" i="16"/>
  <c r="B57" i="16"/>
  <c r="D108" i="16"/>
  <c r="D116" i="16"/>
  <c r="D124" i="16"/>
  <c r="D132" i="16"/>
  <c r="D140" i="16"/>
  <c r="D148" i="16"/>
  <c r="D156" i="16"/>
  <c r="D164" i="16"/>
  <c r="D172" i="16"/>
  <c r="D180" i="16"/>
  <c r="D190" i="16"/>
  <c r="D246" i="16"/>
  <c r="B266" i="16"/>
  <c r="D304" i="16"/>
  <c r="D8" i="16"/>
  <c r="D16" i="16"/>
  <c r="D32" i="16"/>
  <c r="D40" i="16"/>
  <c r="D52" i="16"/>
  <c r="D64" i="16"/>
  <c r="D68" i="16"/>
  <c r="B239" i="16"/>
  <c r="C203" i="16"/>
  <c r="D365" i="16"/>
  <c r="B237" i="16"/>
  <c r="C352" i="16"/>
  <c r="C194" i="16"/>
  <c r="C75" i="16"/>
  <c r="C40" i="16"/>
  <c r="C33" i="16"/>
  <c r="C32" i="16"/>
  <c r="C31" i="16"/>
  <c r="C8" i="16"/>
  <c r="C43" i="16"/>
  <c r="C38" i="16"/>
  <c r="C28" i="16"/>
  <c r="D401" i="16"/>
  <c r="B378" i="16"/>
  <c r="D367" i="16"/>
  <c r="B366" i="16"/>
  <c r="C363" i="16"/>
  <c r="D339" i="16"/>
  <c r="C283" i="16"/>
  <c r="C271" i="16"/>
  <c r="B265" i="16"/>
  <c r="C243" i="16"/>
  <c r="B223" i="16"/>
  <c r="B220" i="16"/>
  <c r="B209" i="16"/>
  <c r="B182" i="16"/>
  <c r="D182" i="16"/>
  <c r="B174" i="16"/>
  <c r="D174" i="16"/>
  <c r="B166" i="16"/>
  <c r="D166" i="16"/>
  <c r="B158" i="16"/>
  <c r="D158" i="16"/>
  <c r="B150" i="16"/>
  <c r="D150" i="16"/>
  <c r="B142" i="16"/>
  <c r="D142" i="16"/>
  <c r="B134" i="16"/>
  <c r="D134" i="16"/>
  <c r="B126" i="16"/>
  <c r="D126" i="16"/>
  <c r="B118" i="16"/>
  <c r="D118" i="16"/>
  <c r="B110" i="16"/>
  <c r="D110" i="16"/>
  <c r="B83" i="16"/>
  <c r="B48" i="16"/>
  <c r="B22" i="16"/>
  <c r="C22" i="16"/>
  <c r="C364" i="16"/>
  <c r="C36" i="16"/>
  <c r="B392" i="16"/>
  <c r="B381" i="16"/>
  <c r="B356" i="16"/>
  <c r="B346" i="16"/>
  <c r="D305" i="16"/>
  <c r="B233" i="16"/>
  <c r="B232" i="16"/>
  <c r="C217" i="16"/>
  <c r="B216" i="16"/>
  <c r="D193" i="16"/>
  <c r="D189" i="16"/>
  <c r="B98" i="16"/>
  <c r="C98" i="16"/>
  <c r="B82" i="16"/>
  <c r="C82" i="16"/>
  <c r="D25" i="16"/>
  <c r="B24" i="16"/>
  <c r="B23" i="16"/>
  <c r="B16" i="16"/>
  <c r="D350" i="16"/>
  <c r="B320" i="16"/>
  <c r="C252" i="16"/>
  <c r="B192" i="16"/>
  <c r="B374" i="16"/>
  <c r="B358" i="16"/>
  <c r="B326" i="16"/>
  <c r="B308" i="16"/>
  <c r="B306" i="16"/>
  <c r="B292" i="16"/>
  <c r="B272" i="16"/>
  <c r="B270" i="16"/>
  <c r="B264" i="16"/>
  <c r="B242" i="16"/>
  <c r="B202" i="16"/>
  <c r="B188" i="16"/>
  <c r="B178" i="16"/>
  <c r="B170" i="16"/>
  <c r="B162" i="16"/>
  <c r="B154" i="16"/>
  <c r="B146" i="16"/>
  <c r="B138" i="16"/>
  <c r="B130" i="16"/>
  <c r="B122" i="16"/>
  <c r="B114" i="16"/>
  <c r="D51" i="16"/>
  <c r="D67" i="16"/>
  <c r="D346" i="16"/>
  <c r="C10" i="16"/>
  <c r="C26" i="16"/>
  <c r="C42" i="16"/>
  <c r="C59" i="16"/>
  <c r="D192" i="16"/>
  <c r="C388" i="16"/>
  <c r="C190" i="16"/>
  <c r="C244" i="16"/>
  <c r="C286" i="16"/>
  <c r="D344" i="16"/>
  <c r="D372" i="16"/>
  <c r="D396" i="16"/>
  <c r="C111" i="16"/>
  <c r="C175" i="16"/>
  <c r="B198" i="16"/>
  <c r="B214" i="16"/>
  <c r="B226" i="16"/>
  <c r="B238" i="16"/>
  <c r="D97" i="16"/>
  <c r="B190" i="16"/>
  <c r="B258" i="16"/>
  <c r="B316" i="16"/>
  <c r="B121" i="16"/>
  <c r="B153" i="16"/>
  <c r="B187" i="16"/>
  <c r="B303" i="16"/>
  <c r="B333" i="16"/>
  <c r="B353" i="16"/>
  <c r="C253" i="16"/>
  <c r="B385" i="16"/>
  <c r="E385" i="16"/>
  <c r="B263" i="16"/>
  <c r="C396" i="16"/>
  <c r="C376" i="16"/>
  <c r="C365" i="16"/>
  <c r="C350" i="16"/>
  <c r="C320" i="16"/>
  <c r="C192" i="16"/>
  <c r="C106" i="16"/>
  <c r="C90" i="16"/>
  <c r="C74" i="16"/>
  <c r="C46" i="16"/>
  <c r="C35" i="16"/>
  <c r="C30" i="16"/>
  <c r="C19" i="16"/>
  <c r="C14" i="16"/>
  <c r="B390" i="16"/>
  <c r="B334" i="16"/>
  <c r="B322" i="16"/>
  <c r="B318" i="16"/>
  <c r="B312" i="16"/>
  <c r="B288" i="16"/>
  <c r="B276" i="16"/>
  <c r="B260" i="16"/>
  <c r="B29" i="16"/>
  <c r="O37" i="16"/>
  <c r="P32" i="16"/>
  <c r="N37" i="16"/>
  <c r="N38" i="16"/>
  <c r="U35" i="16"/>
  <c r="D10" i="15"/>
  <c r="M24" i="16"/>
  <c r="G401" i="16"/>
  <c r="G394" i="16"/>
  <c r="H393" i="16"/>
  <c r="G383" i="16"/>
  <c r="G382" i="16"/>
  <c r="G381" i="16"/>
  <c r="G380" i="16"/>
  <c r="G379" i="16"/>
  <c r="G377" i="16"/>
  <c r="H376" i="16"/>
  <c r="H375" i="16"/>
  <c r="H374" i="16"/>
  <c r="G373" i="16"/>
  <c r="H372" i="16"/>
  <c r="H369" i="16"/>
  <c r="H368" i="16"/>
  <c r="G367" i="16"/>
  <c r="H366" i="16"/>
  <c r="H365" i="16"/>
  <c r="H364" i="16"/>
  <c r="G363" i="16"/>
  <c r="H354" i="16"/>
  <c r="H353" i="16"/>
  <c r="H352" i="16"/>
  <c r="H350" i="16"/>
  <c r="H349" i="16"/>
  <c r="H348" i="16"/>
  <c r="H346" i="16"/>
  <c r="H345" i="16"/>
  <c r="H344" i="16"/>
  <c r="G343" i="16"/>
  <c r="H342" i="16"/>
  <c r="H341" i="16"/>
  <c r="H340" i="16"/>
  <c r="H336" i="16"/>
  <c r="H335" i="16"/>
  <c r="H334" i="16"/>
  <c r="G333" i="16"/>
  <c r="H330" i="16"/>
  <c r="H329" i="16"/>
  <c r="H328" i="16"/>
  <c r="G327" i="16"/>
  <c r="H326" i="16"/>
  <c r="H321" i="16"/>
  <c r="H319" i="16"/>
  <c r="H318" i="16"/>
  <c r="G317" i="16"/>
  <c r="G315" i="16"/>
  <c r="G311" i="16"/>
  <c r="H310" i="16"/>
  <c r="H305" i="16"/>
  <c r="H297" i="16"/>
  <c r="H296" i="16"/>
  <c r="G296" i="16"/>
  <c r="H291" i="16"/>
  <c r="H290" i="16"/>
  <c r="G290" i="16"/>
  <c r="H287" i="16"/>
  <c r="H285" i="16"/>
  <c r="H281" i="16"/>
  <c r="H280" i="16"/>
  <c r="G280" i="16"/>
  <c r="H279" i="16"/>
  <c r="H277" i="16"/>
  <c r="H275" i="16"/>
  <c r="H274" i="16"/>
  <c r="G274" i="16"/>
  <c r="H271" i="16"/>
  <c r="H269" i="16"/>
  <c r="H267" i="16"/>
  <c r="H265" i="16"/>
  <c r="H264" i="16"/>
  <c r="G264" i="16"/>
  <c r="H263" i="16"/>
  <c r="H259" i="16"/>
  <c r="H257" i="16"/>
  <c r="H256" i="16"/>
  <c r="G256" i="16"/>
  <c r="H249" i="16"/>
  <c r="H245" i="16"/>
  <c r="H243" i="16"/>
  <c r="H242" i="16"/>
  <c r="G242" i="16"/>
  <c r="H240" i="16"/>
  <c r="G240" i="16"/>
  <c r="H239" i="16"/>
  <c r="G238" i="16"/>
  <c r="H238" i="16"/>
  <c r="G234" i="16"/>
  <c r="H234" i="16"/>
  <c r="G233" i="16"/>
  <c r="G232" i="16"/>
  <c r="H232" i="16"/>
  <c r="G227" i="16"/>
  <c r="G226" i="16"/>
  <c r="H226" i="16"/>
  <c r="G223" i="16"/>
  <c r="G222" i="16"/>
  <c r="H222" i="16"/>
  <c r="G218" i="16"/>
  <c r="H218" i="16"/>
  <c r="G215" i="16"/>
  <c r="G214" i="16"/>
  <c r="H214" i="16"/>
  <c r="G213" i="16"/>
  <c r="G212" i="16"/>
  <c r="H212" i="16"/>
  <c r="G211" i="16"/>
  <c r="G210" i="16"/>
  <c r="H210" i="16"/>
  <c r="G207" i="16"/>
  <c r="G204" i="16"/>
  <c r="H204" i="16"/>
  <c r="G203" i="16"/>
  <c r="G202" i="16"/>
  <c r="H202" i="16"/>
  <c r="G201" i="16"/>
  <c r="G200" i="16"/>
  <c r="H200" i="16"/>
  <c r="G199" i="16"/>
  <c r="G198" i="16"/>
  <c r="H198" i="16"/>
  <c r="G197" i="16"/>
  <c r="G196" i="16"/>
  <c r="H196" i="16"/>
  <c r="G195" i="16"/>
  <c r="G194" i="16"/>
  <c r="H194" i="16"/>
  <c r="G192" i="16"/>
  <c r="H192" i="16"/>
  <c r="G190" i="16"/>
  <c r="H190" i="16"/>
  <c r="G180" i="16"/>
  <c r="H180" i="16"/>
  <c r="G179" i="16"/>
  <c r="G178" i="16"/>
  <c r="H178" i="16"/>
  <c r="G177" i="16"/>
  <c r="G176" i="16"/>
  <c r="H176" i="16"/>
  <c r="G175" i="16"/>
  <c r="G174" i="16"/>
  <c r="H174" i="16"/>
  <c r="G173" i="16"/>
  <c r="G164" i="16"/>
  <c r="H164" i="16"/>
  <c r="G163" i="16"/>
  <c r="G162" i="16"/>
  <c r="H162" i="16"/>
  <c r="G161" i="16"/>
  <c r="G160" i="16"/>
  <c r="H160" i="16"/>
  <c r="G159" i="16"/>
  <c r="G158" i="16"/>
  <c r="H158" i="16"/>
  <c r="G157" i="16"/>
  <c r="G155" i="16"/>
  <c r="G154" i="16"/>
  <c r="H154" i="16"/>
  <c r="G153" i="16"/>
  <c r="G152" i="16"/>
  <c r="H152" i="16"/>
  <c r="G151" i="16"/>
  <c r="G150" i="16"/>
  <c r="H150" i="16"/>
  <c r="G149" i="16"/>
  <c r="G147" i="16"/>
  <c r="G146" i="16"/>
  <c r="H146" i="16"/>
  <c r="G145" i="16"/>
  <c r="G144" i="16"/>
  <c r="H144" i="16"/>
  <c r="G143" i="16"/>
  <c r="G142" i="16"/>
  <c r="H142" i="16"/>
  <c r="G141" i="16"/>
  <c r="G139" i="16"/>
  <c r="G138" i="16"/>
  <c r="H138" i="16"/>
  <c r="G137" i="16"/>
  <c r="G136" i="16"/>
  <c r="H136" i="16"/>
  <c r="G135" i="16"/>
  <c r="G134" i="16"/>
  <c r="H134" i="16"/>
  <c r="G133" i="16"/>
  <c r="G131" i="16"/>
  <c r="G130" i="16"/>
  <c r="H130" i="16"/>
  <c r="G129" i="16"/>
  <c r="G128" i="16"/>
  <c r="H128" i="16"/>
  <c r="G127" i="16"/>
  <c r="G126" i="16"/>
  <c r="H126" i="16"/>
  <c r="G125" i="16"/>
  <c r="G123" i="16"/>
  <c r="G122" i="16"/>
  <c r="H122" i="16"/>
  <c r="G121" i="16"/>
  <c r="G120" i="16"/>
  <c r="H120" i="16"/>
  <c r="G119" i="16"/>
  <c r="G118" i="16"/>
  <c r="H118" i="16"/>
  <c r="G117" i="16"/>
  <c r="G115" i="16"/>
  <c r="G114" i="16"/>
  <c r="H114" i="16"/>
  <c r="G113" i="16"/>
  <c r="G112" i="16"/>
  <c r="H112" i="16"/>
  <c r="G111" i="16"/>
  <c r="G110" i="16"/>
  <c r="H110" i="16"/>
  <c r="G109" i="16"/>
  <c r="G105" i="16"/>
  <c r="G101" i="16"/>
  <c r="G98" i="16"/>
  <c r="H98" i="16"/>
  <c r="G95" i="16"/>
  <c r="G94" i="16"/>
  <c r="H94" i="16"/>
  <c r="G89" i="16"/>
  <c r="G85" i="16"/>
  <c r="G82" i="16"/>
  <c r="H82" i="16"/>
  <c r="G79" i="16"/>
  <c r="G78" i="16"/>
  <c r="H78" i="16"/>
  <c r="G73" i="16"/>
  <c r="C5" i="16"/>
  <c r="B404" i="16"/>
  <c r="B400" i="16"/>
  <c r="B396" i="16"/>
  <c r="B388" i="16"/>
  <c r="D386" i="16"/>
  <c r="E386" i="16"/>
  <c r="D370" i="16"/>
  <c r="B360" i="16"/>
  <c r="C356" i="16"/>
  <c r="B332" i="16"/>
  <c r="C322" i="16"/>
  <c r="C308" i="16"/>
  <c r="B302" i="16"/>
  <c r="C298" i="16"/>
  <c r="C288" i="16"/>
  <c r="C272" i="16"/>
  <c r="C254" i="16"/>
  <c r="C250" i="16"/>
  <c r="B248" i="16"/>
  <c r="B236" i="16"/>
  <c r="C230" i="16"/>
  <c r="C228" i="16"/>
  <c r="C224" i="16"/>
  <c r="C220" i="16"/>
  <c r="C216" i="16"/>
  <c r="B208" i="16"/>
  <c r="C188" i="16"/>
  <c r="C186" i="16"/>
  <c r="C184" i="16"/>
  <c r="C182" i="16"/>
  <c r="C170" i="16"/>
  <c r="C168" i="16"/>
  <c r="C166" i="16"/>
  <c r="B106" i="16"/>
  <c r="B102" i="16"/>
  <c r="D96" i="16"/>
  <c r="D92" i="16"/>
  <c r="B90" i="16"/>
  <c r="B86" i="16"/>
  <c r="D80" i="16"/>
  <c r="D76" i="16"/>
  <c r="B74" i="16"/>
  <c r="B70" i="16"/>
  <c r="C68" i="16"/>
  <c r="B66" i="16"/>
  <c r="C64" i="16"/>
  <c r="B62" i="16"/>
  <c r="C60" i="16"/>
  <c r="B58" i="16"/>
  <c r="C56" i="16"/>
  <c r="B54" i="16"/>
  <c r="C52" i="16"/>
  <c r="B50" i="16"/>
  <c r="C48" i="16"/>
  <c r="B46" i="16"/>
  <c r="B26" i="16"/>
  <c r="C24" i="16"/>
  <c r="B20" i="16"/>
  <c r="B18" i="16"/>
  <c r="C16" i="16"/>
  <c r="B14" i="16"/>
  <c r="B6" i="16"/>
  <c r="D6" i="16"/>
  <c r="E6" i="16"/>
  <c r="F6" i="16"/>
  <c r="G6" i="16"/>
  <c r="E8" i="16"/>
  <c r="F8" i="16"/>
  <c r="E10" i="16"/>
  <c r="F10" i="16"/>
  <c r="E12" i="16"/>
  <c r="E14" i="16"/>
  <c r="F14" i="16"/>
  <c r="E16" i="16"/>
  <c r="E18" i="16"/>
  <c r="F18" i="16"/>
  <c r="E20" i="16"/>
  <c r="F20" i="16"/>
  <c r="E22" i="16"/>
  <c r="F22" i="16"/>
  <c r="E24" i="16"/>
  <c r="E26" i="16"/>
  <c r="E28" i="16"/>
  <c r="E30" i="16"/>
  <c r="E32" i="16"/>
  <c r="F32" i="16"/>
  <c r="E34" i="16"/>
  <c r="E36" i="16"/>
  <c r="F36" i="16"/>
  <c r="E38" i="16"/>
  <c r="E40" i="16"/>
  <c r="F40" i="16"/>
  <c r="E42" i="16"/>
  <c r="E44" i="16"/>
  <c r="E46" i="16"/>
  <c r="F46" i="16"/>
  <c r="E48" i="16"/>
  <c r="E50" i="16"/>
  <c r="F50" i="16"/>
  <c r="E52" i="16"/>
  <c r="E54" i="16"/>
  <c r="E56" i="16"/>
  <c r="E58" i="16"/>
  <c r="E60" i="16"/>
  <c r="E62" i="16"/>
  <c r="F62" i="16"/>
  <c r="E64" i="16"/>
  <c r="E66" i="16"/>
  <c r="F66" i="16"/>
  <c r="E68" i="16"/>
  <c r="E78" i="16"/>
  <c r="E82" i="16"/>
  <c r="F82" i="16"/>
  <c r="E94" i="16"/>
  <c r="F94" i="16"/>
  <c r="E98" i="16"/>
  <c r="F98" i="16"/>
  <c r="E110" i="16"/>
  <c r="E112" i="16"/>
  <c r="E114" i="16"/>
  <c r="E118" i="16"/>
  <c r="F118" i="16"/>
  <c r="E120" i="16"/>
  <c r="F120" i="16"/>
  <c r="E122" i="16"/>
  <c r="F122" i="16"/>
  <c r="E126" i="16"/>
  <c r="E128" i="16"/>
  <c r="E130" i="16"/>
  <c r="E134" i="16"/>
  <c r="F134" i="16"/>
  <c r="E136" i="16"/>
  <c r="E138" i="16"/>
  <c r="E142" i="16"/>
  <c r="E144" i="16"/>
  <c r="E146" i="16"/>
  <c r="E150" i="16"/>
  <c r="E152" i="16"/>
  <c r="E154" i="16"/>
  <c r="E158" i="16"/>
  <c r="E160" i="16"/>
  <c r="E162" i="16"/>
  <c r="E164" i="16"/>
  <c r="F164" i="16"/>
  <c r="E174" i="16"/>
  <c r="E176" i="16"/>
  <c r="E178" i="16"/>
  <c r="E180" i="16"/>
  <c r="E190" i="16"/>
  <c r="F190" i="16"/>
  <c r="E192" i="16"/>
  <c r="F192" i="16"/>
  <c r="E194" i="16"/>
  <c r="F194" i="16"/>
  <c r="E196" i="16"/>
  <c r="E198" i="16"/>
  <c r="E200" i="16"/>
  <c r="E202" i="16"/>
  <c r="E204" i="16"/>
  <c r="E210" i="16"/>
  <c r="E212" i="16"/>
  <c r="E214" i="16"/>
  <c r="F214" i="16"/>
  <c r="E218" i="16"/>
  <c r="E222" i="16"/>
  <c r="E226" i="16"/>
  <c r="E232" i="16"/>
  <c r="E234" i="16"/>
  <c r="E238" i="16"/>
  <c r="E240" i="16"/>
  <c r="E242" i="16"/>
  <c r="E246" i="16"/>
  <c r="E256" i="16"/>
  <c r="F256" i="16"/>
  <c r="E262" i="16"/>
  <c r="E264" i="16"/>
  <c r="E274" i="16"/>
  <c r="E280" i="16"/>
  <c r="E290" i="16"/>
  <c r="E310" i="16"/>
  <c r="E326" i="16"/>
  <c r="E330" i="16"/>
  <c r="E336" i="16"/>
  <c r="E342" i="16"/>
  <c r="E368" i="16"/>
  <c r="E376" i="16"/>
  <c r="H5" i="16"/>
  <c r="H6" i="16"/>
  <c r="H7" i="16"/>
  <c r="H8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8" i="16"/>
  <c r="G50" i="16"/>
  <c r="G52" i="16"/>
  <c r="G54" i="16"/>
  <c r="G56" i="16"/>
  <c r="G58" i="16"/>
  <c r="G60" i="16"/>
  <c r="G62" i="16"/>
  <c r="G64" i="16"/>
  <c r="G66" i="16"/>
  <c r="G68" i="16"/>
  <c r="G403" i="16"/>
  <c r="H402" i="16"/>
  <c r="G402" i="16"/>
  <c r="G399" i="16"/>
  <c r="H398" i="16"/>
  <c r="G398" i="16"/>
  <c r="G397" i="16"/>
  <c r="G395" i="16"/>
  <c r="H392" i="16"/>
  <c r="H391" i="16"/>
  <c r="H390" i="16"/>
  <c r="G389" i="16"/>
  <c r="H388" i="16"/>
  <c r="H387" i="16"/>
  <c r="G386" i="16"/>
  <c r="G384" i="16"/>
  <c r="G371" i="16"/>
  <c r="H370" i="16"/>
  <c r="H362" i="16"/>
  <c r="G361" i="16"/>
  <c r="H360" i="16"/>
  <c r="H359" i="16"/>
  <c r="H358" i="16"/>
  <c r="G357" i="16"/>
  <c r="H356" i="16"/>
  <c r="H355" i="16"/>
  <c r="H351" i="16"/>
  <c r="H347" i="16"/>
  <c r="H339" i="16"/>
  <c r="H338" i="16"/>
  <c r="G337" i="16"/>
  <c r="H332" i="16"/>
  <c r="H331" i="16"/>
  <c r="H325" i="16"/>
  <c r="H324" i="16"/>
  <c r="G323" i="16"/>
  <c r="H322" i="16"/>
  <c r="H320" i="16"/>
  <c r="H316" i="16"/>
  <c r="H314" i="16"/>
  <c r="G313" i="16"/>
  <c r="H312" i="16"/>
  <c r="H309" i="16"/>
  <c r="H308" i="16"/>
  <c r="G308" i="16"/>
  <c r="H307" i="16"/>
  <c r="G306" i="16"/>
  <c r="G303" i="16"/>
  <c r="H302" i="16"/>
  <c r="G302" i="16"/>
  <c r="G301" i="16"/>
  <c r="G299" i="16"/>
  <c r="H298" i="16"/>
  <c r="G298" i="16"/>
  <c r="G295" i="16"/>
  <c r="G293" i="16"/>
  <c r="G289" i="16"/>
  <c r="H288" i="16"/>
  <c r="G288" i="16"/>
  <c r="G283" i="16"/>
  <c r="H282" i="16"/>
  <c r="G282" i="16"/>
  <c r="G273" i="16"/>
  <c r="H272" i="16"/>
  <c r="G272" i="16"/>
  <c r="H268" i="16"/>
  <c r="G268" i="16"/>
  <c r="H266" i="16"/>
  <c r="G266" i="16"/>
  <c r="G261" i="16"/>
  <c r="H260" i="16"/>
  <c r="G260" i="16"/>
  <c r="H258" i="16"/>
  <c r="G258" i="16"/>
  <c r="G255" i="16"/>
  <c r="H254" i="16"/>
  <c r="G254" i="16"/>
  <c r="G253" i="16"/>
  <c r="H252" i="16"/>
  <c r="G252" i="16"/>
  <c r="G251" i="16"/>
  <c r="H250" i="16"/>
  <c r="G250" i="16"/>
  <c r="H248" i="16"/>
  <c r="G248" i="16"/>
  <c r="G247" i="16"/>
  <c r="H244" i="16"/>
  <c r="G244" i="16"/>
  <c r="G241" i="16"/>
  <c r="H237" i="16"/>
  <c r="G236" i="16"/>
  <c r="H236" i="16"/>
  <c r="H235" i="16"/>
  <c r="H231" i="16"/>
  <c r="G230" i="16"/>
  <c r="H230" i="16"/>
  <c r="H229" i="16"/>
  <c r="G228" i="16"/>
  <c r="H228" i="16"/>
  <c r="H225" i="16"/>
  <c r="G224" i="16"/>
  <c r="H224" i="16"/>
  <c r="H221" i="16"/>
  <c r="G220" i="16"/>
  <c r="H220" i="16"/>
  <c r="H219" i="16"/>
  <c r="H217" i="16"/>
  <c r="G216" i="16"/>
  <c r="H216" i="16"/>
  <c r="H209" i="16"/>
  <c r="G208" i="16"/>
  <c r="H208" i="16"/>
  <c r="G206" i="16"/>
  <c r="H206" i="16"/>
  <c r="H205" i="16"/>
  <c r="H193" i="16"/>
  <c r="H191" i="16"/>
  <c r="H189" i="16"/>
  <c r="G188" i="16"/>
  <c r="H188" i="16"/>
  <c r="H187" i="16"/>
  <c r="G186" i="16"/>
  <c r="H186" i="16"/>
  <c r="H185" i="16"/>
  <c r="G184" i="16"/>
  <c r="H184" i="16"/>
  <c r="H183" i="16"/>
  <c r="G182" i="16"/>
  <c r="H182" i="16"/>
  <c r="H181" i="16"/>
  <c r="G172" i="16"/>
  <c r="H172" i="16"/>
  <c r="H171" i="16"/>
  <c r="G170" i="16"/>
  <c r="H170" i="16"/>
  <c r="H169" i="16"/>
  <c r="G168" i="16"/>
  <c r="H168" i="16"/>
  <c r="H167" i="16"/>
  <c r="G166" i="16"/>
  <c r="H166" i="16"/>
  <c r="H165" i="16"/>
  <c r="G156" i="16"/>
  <c r="H156" i="16"/>
  <c r="G148" i="16"/>
  <c r="H148" i="16"/>
  <c r="G140" i="16"/>
  <c r="H140" i="16"/>
  <c r="G132" i="16"/>
  <c r="H132" i="16"/>
  <c r="G124" i="16"/>
  <c r="H124" i="16"/>
  <c r="G116" i="16"/>
  <c r="H116" i="16"/>
  <c r="G108" i="16"/>
  <c r="H108" i="16"/>
  <c r="G107" i="16"/>
  <c r="H107" i="16"/>
  <c r="G106" i="16"/>
  <c r="H106" i="16"/>
  <c r="G104" i="16"/>
  <c r="H104" i="16"/>
  <c r="F104" i="16"/>
  <c r="G103" i="16"/>
  <c r="H103" i="16"/>
  <c r="G102" i="16"/>
  <c r="H102" i="16"/>
  <c r="G100" i="16"/>
  <c r="H100" i="16"/>
  <c r="G99" i="16"/>
  <c r="H99" i="16"/>
  <c r="G97" i="16"/>
  <c r="H97" i="16"/>
  <c r="G96" i="16"/>
  <c r="H96" i="16"/>
  <c r="G93" i="16"/>
  <c r="H93" i="16"/>
  <c r="G92" i="16"/>
  <c r="H92" i="16"/>
  <c r="G91" i="16"/>
  <c r="H91" i="16"/>
  <c r="G90" i="16"/>
  <c r="H90" i="16"/>
  <c r="G88" i="16"/>
  <c r="H88" i="16"/>
  <c r="G87" i="16"/>
  <c r="H87" i="16"/>
  <c r="G86" i="16"/>
  <c r="H86" i="16"/>
  <c r="F86" i="16"/>
  <c r="G84" i="16"/>
  <c r="H84" i="16"/>
  <c r="G83" i="16"/>
  <c r="H83" i="16"/>
  <c r="G81" i="16"/>
  <c r="H81" i="16"/>
  <c r="G80" i="16"/>
  <c r="H80" i="16"/>
  <c r="G77" i="16"/>
  <c r="H77" i="16"/>
  <c r="G76" i="16"/>
  <c r="H76" i="16"/>
  <c r="F76" i="16"/>
  <c r="G75" i="16"/>
  <c r="H75" i="16"/>
  <c r="G74" i="16"/>
  <c r="H74" i="16"/>
  <c r="F74" i="16"/>
  <c r="G72" i="16"/>
  <c r="H72" i="16"/>
  <c r="G71" i="16"/>
  <c r="H71" i="16"/>
  <c r="G70" i="16"/>
  <c r="H70" i="16"/>
  <c r="G69" i="16"/>
  <c r="H69" i="16"/>
  <c r="E9" i="16"/>
  <c r="F9" i="16"/>
  <c r="E11" i="16"/>
  <c r="F11" i="16"/>
  <c r="E13" i="16"/>
  <c r="E15" i="16"/>
  <c r="E17" i="16"/>
  <c r="E19" i="16"/>
  <c r="E21" i="16"/>
  <c r="F21" i="16"/>
  <c r="E23" i="16"/>
  <c r="E25" i="16"/>
  <c r="E27" i="16"/>
  <c r="E29" i="16"/>
  <c r="E31" i="16"/>
  <c r="E33" i="16"/>
  <c r="F33" i="16"/>
  <c r="E35" i="16"/>
  <c r="E37" i="16"/>
  <c r="E39" i="16"/>
  <c r="E41" i="16"/>
  <c r="E43" i="16"/>
  <c r="E45" i="16"/>
  <c r="E47" i="16"/>
  <c r="E49" i="16"/>
  <c r="E51" i="16"/>
  <c r="F51" i="16"/>
  <c r="E53" i="16"/>
  <c r="E55" i="16"/>
  <c r="E57" i="16"/>
  <c r="E59" i="16"/>
  <c r="E61" i="16"/>
  <c r="E63" i="16"/>
  <c r="E65" i="16"/>
  <c r="E67" i="16"/>
  <c r="E69" i="16"/>
  <c r="E71" i="16"/>
  <c r="E73" i="16"/>
  <c r="E75" i="16"/>
  <c r="E77" i="16"/>
  <c r="E79" i="16"/>
  <c r="E81" i="16"/>
  <c r="E83" i="16"/>
  <c r="E85" i="16"/>
  <c r="E87" i="16"/>
  <c r="E89" i="16"/>
  <c r="E91" i="16"/>
  <c r="E93" i="16"/>
  <c r="E95" i="16"/>
  <c r="E97" i="16"/>
  <c r="E99" i="16"/>
  <c r="E101" i="16"/>
  <c r="E103" i="16"/>
  <c r="F103" i="16"/>
  <c r="E105" i="16"/>
  <c r="E107" i="16"/>
  <c r="E109" i="16"/>
  <c r="E111" i="16"/>
  <c r="E113" i="16"/>
  <c r="E115" i="16"/>
  <c r="E117" i="16"/>
  <c r="E119" i="16"/>
  <c r="E121" i="16"/>
  <c r="E123" i="16"/>
  <c r="E125" i="16"/>
  <c r="E127" i="16"/>
  <c r="E129" i="16"/>
  <c r="E131" i="16"/>
  <c r="E133" i="16"/>
  <c r="E135" i="16"/>
  <c r="E137" i="16"/>
  <c r="E139" i="16"/>
  <c r="E141" i="16"/>
  <c r="E143" i="16"/>
  <c r="E145" i="16"/>
  <c r="E147" i="16"/>
  <c r="E149" i="16"/>
  <c r="E151" i="16"/>
  <c r="E153" i="16"/>
  <c r="E155" i="16"/>
  <c r="E157" i="16"/>
  <c r="E159" i="16"/>
  <c r="E161" i="16"/>
  <c r="E163" i="16"/>
  <c r="E165" i="16"/>
  <c r="E167" i="16"/>
  <c r="E169" i="16"/>
  <c r="E171" i="16"/>
  <c r="E173" i="16"/>
  <c r="E175" i="16"/>
  <c r="E177" i="16"/>
  <c r="E179" i="16"/>
  <c r="F179" i="16"/>
  <c r="E181" i="16"/>
  <c r="E183" i="16"/>
  <c r="F183" i="16"/>
  <c r="E185" i="16"/>
  <c r="E187" i="16"/>
  <c r="E189" i="16"/>
  <c r="F189" i="16"/>
  <c r="E191" i="16"/>
  <c r="E193" i="16"/>
  <c r="E195" i="16"/>
  <c r="E197" i="16"/>
  <c r="E199" i="16"/>
  <c r="E201" i="16"/>
  <c r="E203" i="16"/>
  <c r="E205" i="16"/>
  <c r="E207" i="16"/>
  <c r="E209" i="16"/>
  <c r="E211" i="16"/>
  <c r="E213" i="16"/>
  <c r="E215" i="16"/>
  <c r="E217" i="16"/>
  <c r="F217" i="16"/>
  <c r="E219" i="16"/>
  <c r="E221" i="16"/>
  <c r="E223" i="16"/>
  <c r="E225" i="16"/>
  <c r="F225" i="16"/>
  <c r="E227" i="16"/>
  <c r="E229" i="16"/>
  <c r="E231" i="16"/>
  <c r="E233" i="16"/>
  <c r="F233" i="16"/>
  <c r="E235" i="16"/>
  <c r="E237" i="16"/>
  <c r="E239" i="16"/>
  <c r="E241" i="16"/>
  <c r="E243" i="16"/>
  <c r="E245" i="16"/>
  <c r="E247" i="16"/>
  <c r="E249" i="16"/>
  <c r="E251" i="16"/>
  <c r="E253" i="16"/>
  <c r="F253" i="16"/>
  <c r="E255" i="16"/>
  <c r="E257" i="16"/>
  <c r="E259" i="16"/>
  <c r="E261" i="16"/>
  <c r="E263" i="16"/>
  <c r="E265" i="16"/>
  <c r="E267" i="16"/>
  <c r="E269" i="16"/>
  <c r="E271" i="16"/>
  <c r="E273" i="16"/>
  <c r="E275" i="16"/>
  <c r="E277" i="16"/>
  <c r="E281" i="16"/>
  <c r="E285" i="16"/>
  <c r="E289" i="16"/>
  <c r="E293" i="16"/>
  <c r="F293" i="16"/>
  <c r="E297" i="16"/>
  <c r="F297" i="16"/>
  <c r="E301" i="16"/>
  <c r="E305" i="16"/>
  <c r="E309" i="16"/>
  <c r="E313" i="16"/>
  <c r="E317" i="16"/>
  <c r="E321" i="16"/>
  <c r="E325" i="16"/>
  <c r="E329" i="16"/>
  <c r="E333" i="16"/>
  <c r="F333" i="16"/>
  <c r="E337" i="16"/>
  <c r="E341" i="16"/>
  <c r="E345" i="16"/>
  <c r="E349" i="16"/>
  <c r="E353" i="16"/>
  <c r="E357" i="16"/>
  <c r="F357" i="16"/>
  <c r="E361" i="16"/>
  <c r="E365" i="16"/>
  <c r="F365" i="16"/>
  <c r="E369" i="16"/>
  <c r="E373" i="16"/>
  <c r="E377" i="16"/>
  <c r="E389" i="16"/>
  <c r="E393" i="16"/>
  <c r="E397" i="16"/>
  <c r="E401" i="16"/>
  <c r="G5" i="16"/>
  <c r="F16" i="16"/>
  <c r="F26" i="16"/>
  <c r="F30" i="16"/>
  <c r="F34" i="16"/>
  <c r="F38" i="16"/>
  <c r="F42" i="16"/>
  <c r="F52" i="16"/>
  <c r="F54" i="16"/>
  <c r="F60" i="16"/>
  <c r="F68" i="16"/>
  <c r="C330" i="16"/>
  <c r="F330" i="16"/>
  <c r="E282" i="16"/>
  <c r="C240" i="16"/>
  <c r="F240" i="16"/>
  <c r="C114" i="16"/>
  <c r="C113" i="16"/>
  <c r="C112" i="16"/>
  <c r="F112" i="16"/>
  <c r="B111" i="16"/>
  <c r="C110" i="16"/>
  <c r="C109" i="16"/>
  <c r="E108" i="16"/>
  <c r="F108" i="16"/>
  <c r="B107" i="16"/>
  <c r="E106" i="16"/>
  <c r="F106" i="16"/>
  <c r="B40" i="16"/>
  <c r="B32" i="16"/>
  <c r="H22" i="16"/>
  <c r="C385" i="16"/>
  <c r="F385" i="16"/>
  <c r="B376" i="16"/>
  <c r="C374" i="16"/>
  <c r="B372" i="16"/>
  <c r="E370" i="16"/>
  <c r="C369" i="16"/>
  <c r="C336" i="16"/>
  <c r="E320" i="16"/>
  <c r="F320" i="16"/>
  <c r="C290" i="16"/>
  <c r="C270" i="16"/>
  <c r="C269" i="16"/>
  <c r="E268" i="16"/>
  <c r="F268" i="16"/>
  <c r="C248" i="16"/>
  <c r="C226" i="16"/>
  <c r="E188" i="16"/>
  <c r="F188" i="16"/>
  <c r="C187" i="16"/>
  <c r="E186" i="16"/>
  <c r="B185" i="16"/>
  <c r="E184" i="16"/>
  <c r="F184" i="16"/>
  <c r="B183" i="16"/>
  <c r="E182" i="16"/>
  <c r="C181" i="16"/>
  <c r="C146" i="16"/>
  <c r="C145" i="16"/>
  <c r="C144" i="16"/>
  <c r="F144" i="16"/>
  <c r="B143" i="16"/>
  <c r="C142" i="16"/>
  <c r="C141" i="16"/>
  <c r="E140" i="16"/>
  <c r="F140" i="16"/>
  <c r="E92" i="16"/>
  <c r="F92" i="16"/>
  <c r="B91" i="16"/>
  <c r="E90" i="16"/>
  <c r="F90" i="16"/>
  <c r="H48" i="16"/>
  <c r="H47" i="16"/>
  <c r="H46" i="16"/>
  <c r="H45" i="16"/>
  <c r="C44" i="16"/>
  <c r="H44" i="16"/>
  <c r="B43" i="16"/>
  <c r="B42" i="16"/>
  <c r="H40" i="16"/>
  <c r="B39" i="16"/>
  <c r="B38" i="16"/>
  <c r="H36" i="16"/>
  <c r="B35" i="16"/>
  <c r="B34" i="16"/>
  <c r="H32" i="16"/>
  <c r="B31" i="16"/>
  <c r="B30" i="16"/>
  <c r="H28" i="16"/>
  <c r="H27" i="16"/>
  <c r="H26" i="16"/>
  <c r="H25" i="16"/>
  <c r="H24" i="16"/>
  <c r="H23" i="16"/>
  <c r="B12" i="16"/>
  <c r="H10" i="16"/>
  <c r="B9" i="16"/>
  <c r="H42" i="16"/>
  <c r="B41" i="16"/>
  <c r="H38" i="16"/>
  <c r="C37" i="16"/>
  <c r="F37" i="16"/>
  <c r="H34" i="16"/>
  <c r="B33" i="16"/>
  <c r="H30" i="16"/>
  <c r="C29" i="16"/>
  <c r="F29" i="16"/>
  <c r="H20" i="16"/>
  <c r="H19" i="16"/>
  <c r="H18" i="16"/>
  <c r="H17" i="16"/>
  <c r="H16" i="16"/>
  <c r="H15" i="16"/>
  <c r="H14" i="16"/>
  <c r="H13" i="16"/>
  <c r="C12" i="16"/>
  <c r="H12" i="16"/>
  <c r="B11" i="16"/>
  <c r="B7" i="16"/>
  <c r="D7" i="16"/>
  <c r="E7" i="16"/>
  <c r="F7" i="16"/>
  <c r="B394" i="16"/>
  <c r="E392" i="16"/>
  <c r="E390" i="16"/>
  <c r="E388" i="16"/>
  <c r="F388" i="16"/>
  <c r="C353" i="16"/>
  <c r="F353" i="16"/>
  <c r="B352" i="16"/>
  <c r="B349" i="16"/>
  <c r="B348" i="16"/>
  <c r="C345" i="16"/>
  <c r="F345" i="16"/>
  <c r="B344" i="16"/>
  <c r="C343" i="16"/>
  <c r="C342" i="16"/>
  <c r="F342" i="16"/>
  <c r="D341" i="16"/>
  <c r="C340" i="16"/>
  <c r="B336" i="16"/>
  <c r="D335" i="16"/>
  <c r="C334" i="16"/>
  <c r="D333" i="16"/>
  <c r="C332" i="16"/>
  <c r="B330" i="16"/>
  <c r="C329" i="16"/>
  <c r="F329" i="16"/>
  <c r="C328" i="16"/>
  <c r="B327" i="16"/>
  <c r="C326" i="16"/>
  <c r="E314" i="16"/>
  <c r="F314" i="16"/>
  <c r="C313" i="16"/>
  <c r="E312" i="16"/>
  <c r="C296" i="16"/>
  <c r="E286" i="16"/>
  <c r="F286" i="16"/>
  <c r="C276" i="16"/>
  <c r="C275" i="16"/>
  <c r="C274" i="16"/>
  <c r="C264" i="16"/>
  <c r="C263" i="16"/>
  <c r="F263" i="16"/>
  <c r="C262" i="16"/>
  <c r="F262" i="16"/>
  <c r="E254" i="16"/>
  <c r="F254" i="16"/>
  <c r="B253" i="16"/>
  <c r="E252" i="16"/>
  <c r="F252" i="16"/>
  <c r="B251" i="16"/>
  <c r="E250" i="16"/>
  <c r="E248" i="16"/>
  <c r="C247" i="16"/>
  <c r="F247" i="16"/>
  <c r="C242" i="16"/>
  <c r="F242" i="16"/>
  <c r="B240" i="16"/>
  <c r="C239" i="16"/>
  <c r="C238" i="16"/>
  <c r="D233" i="16"/>
  <c r="C232" i="16"/>
  <c r="C222" i="16"/>
  <c r="F222" i="16"/>
  <c r="E206" i="16"/>
  <c r="F206" i="16"/>
  <c r="C205" i="16"/>
  <c r="F205" i="16"/>
  <c r="C204" i="16"/>
  <c r="F204" i="16"/>
  <c r="D163" i="16"/>
  <c r="C162" i="16"/>
  <c r="C161" i="16"/>
  <c r="F161" i="16"/>
  <c r="C160" i="16"/>
  <c r="F160" i="16"/>
  <c r="B159" i="16"/>
  <c r="C158" i="16"/>
  <c r="C157" i="16"/>
  <c r="F157" i="16"/>
  <c r="E156" i="16"/>
  <c r="F156" i="16"/>
  <c r="C130" i="16"/>
  <c r="F130" i="16"/>
  <c r="C129" i="16"/>
  <c r="C128" i="16"/>
  <c r="B127" i="16"/>
  <c r="C126" i="16"/>
  <c r="F126" i="16"/>
  <c r="C125" i="16"/>
  <c r="E124" i="16"/>
  <c r="F124" i="16"/>
  <c r="E100" i="16"/>
  <c r="C99" i="16"/>
  <c r="E96" i="16"/>
  <c r="F96" i="16"/>
  <c r="E84" i="16"/>
  <c r="F84" i="16"/>
  <c r="C83" i="16"/>
  <c r="F83" i="16"/>
  <c r="E80" i="16"/>
  <c r="F80" i="16"/>
  <c r="C174" i="16"/>
  <c r="E172" i="16"/>
  <c r="F172" i="16"/>
  <c r="E170" i="16"/>
  <c r="F170" i="16"/>
  <c r="E168" i="16"/>
  <c r="F168" i="16"/>
  <c r="E166" i="16"/>
  <c r="F166" i="16"/>
  <c r="C154" i="16"/>
  <c r="C152" i="16"/>
  <c r="C150" i="16"/>
  <c r="E148" i="16"/>
  <c r="C137" i="16"/>
  <c r="F137" i="16"/>
  <c r="B175" i="16"/>
  <c r="C173" i="16"/>
  <c r="F173" i="16"/>
  <c r="D171" i="16"/>
  <c r="C169" i="16"/>
  <c r="F169" i="16"/>
  <c r="B167" i="16"/>
  <c r="C165" i="16"/>
  <c r="F165" i="16"/>
  <c r="C153" i="16"/>
  <c r="B151" i="16"/>
  <c r="C149" i="16"/>
  <c r="C138" i="16"/>
  <c r="C136" i="16"/>
  <c r="B379" i="16"/>
  <c r="D379" i="16"/>
  <c r="E379" i="16"/>
  <c r="D383" i="16"/>
  <c r="E383" i="16"/>
  <c r="C381" i="16"/>
  <c r="B5" i="16"/>
  <c r="D5" i="16"/>
  <c r="E5" i="16"/>
  <c r="F5" i="16"/>
  <c r="B382" i="16"/>
  <c r="D382" i="16"/>
  <c r="E382" i="16"/>
  <c r="F382" i="16"/>
  <c r="D381" i="16"/>
  <c r="E381" i="16"/>
  <c r="B380" i="16"/>
  <c r="D380" i="16"/>
  <c r="E380" i="16"/>
  <c r="C379" i="16"/>
  <c r="B369" i="16"/>
  <c r="C368" i="16"/>
  <c r="C367" i="16"/>
  <c r="C366" i="16"/>
  <c r="B365" i="16"/>
  <c r="B364" i="16"/>
  <c r="B363" i="16"/>
  <c r="E362" i="16"/>
  <c r="C361" i="16"/>
  <c r="F361" i="16"/>
  <c r="E360" i="16"/>
  <c r="C359" i="16"/>
  <c r="E358" i="16"/>
  <c r="D357" i="16"/>
  <c r="E356" i="16"/>
  <c r="F356" i="16"/>
  <c r="B355" i="16"/>
  <c r="E338" i="16"/>
  <c r="F338" i="16"/>
  <c r="C337" i="16"/>
  <c r="F337" i="16"/>
  <c r="E332" i="16"/>
  <c r="B331" i="16"/>
  <c r="E324" i="16"/>
  <c r="C323" i="16"/>
  <c r="E322" i="16"/>
  <c r="F322" i="16"/>
  <c r="C318" i="16"/>
  <c r="C317" i="16"/>
  <c r="E316" i="16"/>
  <c r="C310" i="16"/>
  <c r="F310" i="16"/>
  <c r="E304" i="16"/>
  <c r="F304" i="16"/>
  <c r="C303" i="16"/>
  <c r="E302" i="16"/>
  <c r="F302" i="16"/>
  <c r="D301" i="16"/>
  <c r="E300" i="16"/>
  <c r="C299" i="16"/>
  <c r="E298" i="16"/>
  <c r="F298" i="16"/>
  <c r="E292" i="16"/>
  <c r="E288" i="16"/>
  <c r="F288" i="16"/>
  <c r="B284" i="16"/>
  <c r="B280" i="16"/>
  <c r="C279" i="16"/>
  <c r="E278" i="16"/>
  <c r="E272" i="16"/>
  <c r="E266" i="16"/>
  <c r="F266" i="16"/>
  <c r="E260" i="16"/>
  <c r="B256" i="16"/>
  <c r="B245" i="16"/>
  <c r="E244" i="16"/>
  <c r="F244" i="16"/>
  <c r="E236" i="16"/>
  <c r="D235" i="16"/>
  <c r="E230" i="16"/>
  <c r="F230" i="16"/>
  <c r="D229" i="16"/>
  <c r="E228" i="16"/>
  <c r="E224" i="16"/>
  <c r="F224" i="16"/>
  <c r="E220" i="16"/>
  <c r="D219" i="16"/>
  <c r="E216" i="16"/>
  <c r="E208" i="16"/>
  <c r="F208" i="16"/>
  <c r="B204" i="16"/>
  <c r="B203" i="16"/>
  <c r="C202" i="16"/>
  <c r="C201" i="16"/>
  <c r="F201" i="16"/>
  <c r="C200" i="16"/>
  <c r="F200" i="16"/>
  <c r="D199" i="16"/>
  <c r="C198" i="16"/>
  <c r="D197" i="16"/>
  <c r="C196" i="16"/>
  <c r="F196" i="16"/>
  <c r="C195" i="16"/>
  <c r="B194" i="16"/>
  <c r="D179" i="16"/>
  <c r="C178" i="16"/>
  <c r="C177" i="16"/>
  <c r="F177" i="16"/>
  <c r="C176" i="16"/>
  <c r="F176" i="16"/>
  <c r="H43" i="16"/>
  <c r="H41" i="16"/>
  <c r="H39" i="16"/>
  <c r="H37" i="16"/>
  <c r="H35" i="16"/>
  <c r="H33" i="16"/>
  <c r="H31" i="16"/>
  <c r="H29" i="16"/>
  <c r="H21" i="16"/>
  <c r="H11" i="16"/>
  <c r="H9" i="16"/>
  <c r="B135" i="16"/>
  <c r="C133" i="16"/>
  <c r="F133" i="16"/>
  <c r="C121" i="16"/>
  <c r="B119" i="16"/>
  <c r="C117" i="16"/>
  <c r="B103" i="16"/>
  <c r="B87" i="16"/>
  <c r="B71" i="16"/>
  <c r="C69" i="16"/>
  <c r="H67" i="16"/>
  <c r="H65" i="16"/>
  <c r="H63" i="16"/>
  <c r="H61" i="16"/>
  <c r="H59" i="16"/>
  <c r="H57" i="16"/>
  <c r="H55" i="16"/>
  <c r="H53" i="16"/>
  <c r="H51" i="16"/>
  <c r="H49" i="16"/>
  <c r="D404" i="16"/>
  <c r="C404" i="16"/>
  <c r="F404" i="16"/>
  <c r="H404" i="16"/>
  <c r="G404" i="16"/>
  <c r="B402" i="16"/>
  <c r="C402" i="16"/>
  <c r="F402" i="16"/>
  <c r="E400" i="16"/>
  <c r="F400" i="16"/>
  <c r="H400" i="16"/>
  <c r="G400" i="16"/>
  <c r="E398" i="16"/>
  <c r="C398" i="16"/>
  <c r="B398" i="16"/>
  <c r="E396" i="16"/>
  <c r="F396" i="16"/>
  <c r="H396" i="16"/>
  <c r="G396" i="16"/>
  <c r="C394" i="16"/>
  <c r="D394" i="16"/>
  <c r="H394" i="16"/>
  <c r="E394" i="16"/>
  <c r="C392" i="16"/>
  <c r="F392" i="16"/>
  <c r="G392" i="16"/>
  <c r="D390" i="16"/>
  <c r="C390" i="16"/>
  <c r="F390" i="16"/>
  <c r="G390" i="16"/>
  <c r="D388" i="16"/>
  <c r="G388" i="16"/>
  <c r="C384" i="16"/>
  <c r="B384" i="16"/>
  <c r="D384" i="16"/>
  <c r="E384" i="16"/>
  <c r="C378" i="16"/>
  <c r="H378" i="16"/>
  <c r="H379" i="16"/>
  <c r="H380" i="16"/>
  <c r="H381" i="16"/>
  <c r="H382" i="16"/>
  <c r="H383" i="16"/>
  <c r="H384" i="16"/>
  <c r="H385" i="16"/>
  <c r="H386" i="16"/>
  <c r="G378" i="16"/>
  <c r="G374" i="16"/>
  <c r="E374" i="16"/>
  <c r="F374" i="16"/>
  <c r="C372" i="16"/>
  <c r="G372" i="16"/>
  <c r="E372" i="16"/>
  <c r="C370" i="16"/>
  <c r="B370" i="16"/>
  <c r="G370" i="16"/>
  <c r="D368" i="16"/>
  <c r="B368" i="16"/>
  <c r="G368" i="16"/>
  <c r="G366" i="16"/>
  <c r="E366" i="16"/>
  <c r="F366" i="16"/>
  <c r="G364" i="16"/>
  <c r="E364" i="16"/>
  <c r="F364" i="16"/>
  <c r="D362" i="16"/>
  <c r="B362" i="16"/>
  <c r="C362" i="16"/>
  <c r="G362" i="16"/>
  <c r="C360" i="16"/>
  <c r="D360" i="16"/>
  <c r="G360" i="16"/>
  <c r="C358" i="16"/>
  <c r="G358" i="16"/>
  <c r="D356" i="16"/>
  <c r="G356" i="16"/>
  <c r="C354" i="16"/>
  <c r="B354" i="16"/>
  <c r="G354" i="16"/>
  <c r="E354" i="16"/>
  <c r="G352" i="16"/>
  <c r="E352" i="16"/>
  <c r="F352" i="16"/>
  <c r="B350" i="16"/>
  <c r="G350" i="16"/>
  <c r="E350" i="16"/>
  <c r="F350" i="16"/>
  <c r="D348" i="16"/>
  <c r="C348" i="16"/>
  <c r="G348" i="16"/>
  <c r="E348" i="16"/>
  <c r="C346" i="16"/>
  <c r="G346" i="16"/>
  <c r="E346" i="16"/>
  <c r="C344" i="16"/>
  <c r="G344" i="16"/>
  <c r="E344" i="16"/>
  <c r="D340" i="16"/>
  <c r="B340" i="16"/>
  <c r="G340" i="16"/>
  <c r="E340" i="16"/>
  <c r="F340" i="16"/>
  <c r="D338" i="16"/>
  <c r="G338" i="16"/>
  <c r="D334" i="16"/>
  <c r="G334" i="16"/>
  <c r="E334" i="16"/>
  <c r="F334" i="16"/>
  <c r="D332" i="16"/>
  <c r="G332" i="16"/>
  <c r="D330" i="16"/>
  <c r="G330" i="16"/>
  <c r="B328" i="16"/>
  <c r="G328" i="16"/>
  <c r="E328" i="16"/>
  <c r="F328" i="16"/>
  <c r="D326" i="16"/>
  <c r="G326" i="16"/>
  <c r="B324" i="16"/>
  <c r="C324" i="16"/>
  <c r="F324" i="16"/>
  <c r="G324" i="16"/>
  <c r="D322" i="16"/>
  <c r="G322" i="16"/>
  <c r="D320" i="16"/>
  <c r="G320" i="16"/>
  <c r="D318" i="16"/>
  <c r="G318" i="16"/>
  <c r="E318" i="16"/>
  <c r="D316" i="16"/>
  <c r="C316" i="16"/>
  <c r="G316" i="16"/>
  <c r="B314" i="16"/>
  <c r="G314" i="16"/>
  <c r="D312" i="16"/>
  <c r="C312" i="16"/>
  <c r="F312" i="16"/>
  <c r="G312" i="16"/>
  <c r="D310" i="16"/>
  <c r="G310" i="16"/>
  <c r="D308" i="16"/>
  <c r="D306" i="16"/>
  <c r="C306" i="16"/>
  <c r="H306" i="16"/>
  <c r="B304" i="16"/>
  <c r="H304" i="16"/>
  <c r="G304" i="16"/>
  <c r="D302" i="16"/>
  <c r="C300" i="16"/>
  <c r="F300" i="16"/>
  <c r="B300" i="16"/>
  <c r="H300" i="16"/>
  <c r="G300" i="16"/>
  <c r="B298" i="16"/>
  <c r="B296" i="16"/>
  <c r="E296" i="16"/>
  <c r="C294" i="16"/>
  <c r="D294" i="16"/>
  <c r="H294" i="16"/>
  <c r="G294" i="16"/>
  <c r="E294" i="16"/>
  <c r="D292" i="16"/>
  <c r="C292" i="16"/>
  <c r="F292" i="16"/>
  <c r="H292" i="16"/>
  <c r="G292" i="16"/>
  <c r="D290" i="16"/>
  <c r="D288" i="16"/>
  <c r="D286" i="16"/>
  <c r="B286" i="16"/>
  <c r="H286" i="16"/>
  <c r="G286" i="16"/>
  <c r="D284" i="16"/>
  <c r="C284" i="16"/>
  <c r="H284" i="16"/>
  <c r="G284" i="16"/>
  <c r="E284" i="16"/>
  <c r="F358" i="16"/>
  <c r="F376" i="16"/>
  <c r="D402" i="16"/>
  <c r="D392" i="16"/>
  <c r="E308" i="16"/>
  <c r="F308" i="16"/>
  <c r="E306" i="16"/>
  <c r="G278" i="16"/>
  <c r="H278" i="16"/>
  <c r="E276" i="16"/>
  <c r="E270" i="16"/>
  <c r="F212" i="16"/>
  <c r="D252" i="16"/>
  <c r="C260" i="16"/>
  <c r="C282" i="16"/>
  <c r="F282" i="16"/>
  <c r="G246" i="16"/>
  <c r="H246" i="16"/>
  <c r="G262" i="16"/>
  <c r="H262" i="16"/>
  <c r="G270" i="16"/>
  <c r="H270" i="16"/>
  <c r="G276" i="16"/>
  <c r="H276" i="16"/>
  <c r="D260" i="16"/>
  <c r="D276" i="16"/>
  <c r="B244" i="16"/>
  <c r="B252" i="16"/>
  <c r="C258" i="16"/>
  <c r="D264" i="16"/>
  <c r="D270" i="16"/>
  <c r="D272" i="16"/>
  <c r="C280" i="16"/>
  <c r="F280" i="16"/>
  <c r="B268" i="16"/>
  <c r="D258" i="16"/>
  <c r="B274" i="16"/>
  <c r="B254" i="16"/>
  <c r="B228" i="16"/>
  <c r="D224" i="16"/>
  <c r="C278" i="16"/>
  <c r="D280" i="16"/>
  <c r="D208" i="16"/>
  <c r="D212" i="16"/>
  <c r="D236" i="16"/>
  <c r="D242" i="16"/>
  <c r="D204" i="16"/>
  <c r="C210" i="16"/>
  <c r="D220" i="16"/>
  <c r="C236" i="16"/>
  <c r="C218" i="16"/>
  <c r="C246" i="16"/>
  <c r="F246" i="16"/>
  <c r="D198" i="16"/>
  <c r="B200" i="16"/>
  <c r="B222" i="16"/>
  <c r="D228" i="16"/>
  <c r="B230" i="16"/>
  <c r="B250" i="16"/>
  <c r="D262" i="16"/>
  <c r="D282" i="16"/>
  <c r="B206" i="16"/>
  <c r="B218" i="16"/>
  <c r="B234" i="16"/>
  <c r="B246" i="16"/>
  <c r="D268" i="16"/>
  <c r="E258" i="16"/>
  <c r="I404" i="16"/>
  <c r="I402" i="16"/>
  <c r="I400" i="16"/>
  <c r="I398" i="16"/>
  <c r="I396" i="16"/>
  <c r="I394" i="16"/>
  <c r="I392" i="16"/>
  <c r="I390" i="16"/>
  <c r="I388" i="16"/>
  <c r="I386" i="16"/>
  <c r="I384" i="16"/>
  <c r="I382" i="16"/>
  <c r="I380" i="16"/>
  <c r="I378" i="16"/>
  <c r="I376" i="16"/>
  <c r="I374" i="16"/>
  <c r="I372" i="16"/>
  <c r="I370" i="16"/>
  <c r="I368" i="16"/>
  <c r="I366" i="16"/>
  <c r="I364" i="16"/>
  <c r="I362" i="16"/>
  <c r="I360" i="16"/>
  <c r="I358" i="16"/>
  <c r="I356" i="16"/>
  <c r="I354" i="16"/>
  <c r="I352" i="16"/>
  <c r="I350" i="16"/>
  <c r="I348" i="16"/>
  <c r="I346" i="16"/>
  <c r="I344" i="16"/>
  <c r="I342" i="16"/>
  <c r="I340" i="16"/>
  <c r="I338" i="16"/>
  <c r="I336" i="16"/>
  <c r="I334" i="16"/>
  <c r="I332" i="16"/>
  <c r="I330" i="16"/>
  <c r="I328" i="16"/>
  <c r="I326" i="16"/>
  <c r="I324" i="16"/>
  <c r="I322" i="16"/>
  <c r="I320" i="16"/>
  <c r="I318" i="16"/>
  <c r="I316" i="16"/>
  <c r="I314" i="16"/>
  <c r="I312" i="16"/>
  <c r="I310" i="16"/>
  <c r="I308" i="16"/>
  <c r="I403" i="16"/>
  <c r="I401" i="16"/>
  <c r="I399" i="16"/>
  <c r="I397" i="16"/>
  <c r="I395" i="16"/>
  <c r="I393" i="16"/>
  <c r="I391" i="16"/>
  <c r="I389" i="16"/>
  <c r="I387" i="16"/>
  <c r="I385" i="16"/>
  <c r="I383" i="16"/>
  <c r="I381" i="16"/>
  <c r="I379" i="16"/>
  <c r="I377" i="16"/>
  <c r="I375" i="16"/>
  <c r="I373" i="16"/>
  <c r="I371" i="16"/>
  <c r="I369" i="16"/>
  <c r="I367" i="16"/>
  <c r="I365" i="16"/>
  <c r="I363" i="16"/>
  <c r="I361" i="16"/>
  <c r="I359" i="16"/>
  <c r="I357" i="16"/>
  <c r="I355" i="16"/>
  <c r="I353" i="16"/>
  <c r="I351" i="16"/>
  <c r="I349" i="16"/>
  <c r="I347" i="16"/>
  <c r="I345" i="16"/>
  <c r="I343" i="16"/>
  <c r="I341" i="16"/>
  <c r="F369" i="16"/>
  <c r="I112" i="16"/>
  <c r="I110" i="16"/>
  <c r="I108" i="16"/>
  <c r="I106" i="16"/>
  <c r="I104" i="16"/>
  <c r="I102" i="16"/>
  <c r="I100" i="16"/>
  <c r="I98" i="16"/>
  <c r="I96" i="16"/>
  <c r="I94" i="16"/>
  <c r="I92" i="16"/>
  <c r="I90" i="16"/>
  <c r="I88" i="16"/>
  <c r="I86" i="16"/>
  <c r="I84" i="16"/>
  <c r="I82" i="16"/>
  <c r="I80" i="16"/>
  <c r="I78" i="16"/>
  <c r="I76" i="16"/>
  <c r="I74" i="16"/>
  <c r="I72" i="16"/>
  <c r="I70" i="16"/>
  <c r="I68" i="16"/>
  <c r="I66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I22" i="16"/>
  <c r="I20" i="16"/>
  <c r="I18" i="16"/>
  <c r="I16" i="16"/>
  <c r="I14" i="16"/>
  <c r="I12" i="16"/>
  <c r="I10" i="16"/>
  <c r="I8" i="16"/>
  <c r="I6" i="16"/>
  <c r="I306" i="16"/>
  <c r="I304" i="16"/>
  <c r="I302" i="16"/>
  <c r="I300" i="16"/>
  <c r="I298" i="16"/>
  <c r="I296" i="16"/>
  <c r="I294" i="16"/>
  <c r="I292" i="16"/>
  <c r="I290" i="16"/>
  <c r="I288" i="16"/>
  <c r="I286" i="16"/>
  <c r="I284" i="16"/>
  <c r="I282" i="16"/>
  <c r="I280" i="16"/>
  <c r="I278" i="16"/>
  <c r="I276" i="16"/>
  <c r="I274" i="16"/>
  <c r="I272" i="16"/>
  <c r="I270" i="16"/>
  <c r="I268" i="16"/>
  <c r="I266" i="16"/>
  <c r="I264" i="16"/>
  <c r="I262" i="16"/>
  <c r="I260" i="16"/>
  <c r="I258" i="16"/>
  <c r="I256" i="16"/>
  <c r="I254" i="16"/>
  <c r="I252" i="16"/>
  <c r="I250" i="16"/>
  <c r="I248" i="16"/>
  <c r="I246" i="16"/>
  <c r="I244" i="16"/>
  <c r="I242" i="16"/>
  <c r="I240" i="16"/>
  <c r="I238" i="16"/>
  <c r="I236" i="16"/>
  <c r="I234" i="16"/>
  <c r="I232" i="16"/>
  <c r="I230" i="16"/>
  <c r="I228" i="16"/>
  <c r="I226" i="16"/>
  <c r="I224" i="16"/>
  <c r="I222" i="16"/>
  <c r="I220" i="16"/>
  <c r="I218" i="16"/>
  <c r="I216" i="16"/>
  <c r="I214" i="16"/>
  <c r="I212" i="16"/>
  <c r="I210" i="16"/>
  <c r="I208" i="16"/>
  <c r="I206" i="16"/>
  <c r="I204" i="16"/>
  <c r="I202" i="16"/>
  <c r="I200" i="16"/>
  <c r="I198" i="16"/>
  <c r="I196" i="16"/>
  <c r="I194" i="16"/>
  <c r="I192" i="16"/>
  <c r="I190" i="16"/>
  <c r="I188" i="16"/>
  <c r="I186" i="16"/>
  <c r="I184" i="16"/>
  <c r="I182" i="16"/>
  <c r="I180" i="16"/>
  <c r="I178" i="16"/>
  <c r="I176" i="16"/>
  <c r="I174" i="16"/>
  <c r="I172" i="16"/>
  <c r="I170" i="16"/>
  <c r="I168" i="16"/>
  <c r="I166" i="16"/>
  <c r="I164" i="16"/>
  <c r="I162" i="16"/>
  <c r="I160" i="16"/>
  <c r="I158" i="16"/>
  <c r="I156" i="16"/>
  <c r="I154" i="16"/>
  <c r="I152" i="16"/>
  <c r="I150" i="16"/>
  <c r="I148" i="16"/>
  <c r="I146" i="16"/>
  <c r="I144" i="16"/>
  <c r="I142" i="16"/>
  <c r="I140" i="16"/>
  <c r="I138" i="16"/>
  <c r="I136" i="16"/>
  <c r="I134" i="16"/>
  <c r="I132" i="16"/>
  <c r="I130" i="16"/>
  <c r="I128" i="16"/>
  <c r="I126" i="16"/>
  <c r="I124" i="16"/>
  <c r="I122" i="16"/>
  <c r="I120" i="16"/>
  <c r="I118" i="16"/>
  <c r="I114" i="16"/>
  <c r="I117" i="16"/>
  <c r="I115" i="16"/>
  <c r="I113" i="16"/>
  <c r="I111" i="16"/>
  <c r="I109" i="16"/>
  <c r="I107" i="16"/>
  <c r="I105" i="16"/>
  <c r="I103" i="16"/>
  <c r="I101" i="16"/>
  <c r="I99" i="16"/>
  <c r="I97" i="16"/>
  <c r="I95" i="16"/>
  <c r="I93" i="16"/>
  <c r="I91" i="16"/>
  <c r="I89" i="16"/>
  <c r="I87" i="16"/>
  <c r="I85" i="16"/>
  <c r="I83" i="16"/>
  <c r="I81" i="16"/>
  <c r="I79" i="16"/>
  <c r="I77" i="16"/>
  <c r="I75" i="16"/>
  <c r="I73" i="16"/>
  <c r="I71" i="16"/>
  <c r="I69" i="16"/>
  <c r="I67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31" i="16"/>
  <c r="I29" i="16"/>
  <c r="I27" i="16"/>
  <c r="I25" i="16"/>
  <c r="I23" i="16"/>
  <c r="I21" i="16"/>
  <c r="I19" i="16"/>
  <c r="I17" i="16"/>
  <c r="I15" i="16"/>
  <c r="I13" i="16"/>
  <c r="I11" i="16"/>
  <c r="I9" i="16"/>
  <c r="I7" i="16"/>
  <c r="I339" i="16"/>
  <c r="I337" i="16"/>
  <c r="I335" i="16"/>
  <c r="I333" i="16"/>
  <c r="I331" i="16"/>
  <c r="I329" i="16"/>
  <c r="I327" i="16"/>
  <c r="I325" i="16"/>
  <c r="I323" i="16"/>
  <c r="I321" i="16"/>
  <c r="I319" i="16"/>
  <c r="I317" i="16"/>
  <c r="I315" i="16"/>
  <c r="I313" i="16"/>
  <c r="I311" i="16"/>
  <c r="I309" i="16"/>
  <c r="I307" i="16"/>
  <c r="I305" i="16"/>
  <c r="I303" i="16"/>
  <c r="I301" i="16"/>
  <c r="I299" i="16"/>
  <c r="I297" i="16"/>
  <c r="I295" i="16"/>
  <c r="I293" i="16"/>
  <c r="I291" i="16"/>
  <c r="I289" i="16"/>
  <c r="I287" i="16"/>
  <c r="I285" i="16"/>
  <c r="I283" i="16"/>
  <c r="I281" i="16"/>
  <c r="I279" i="16"/>
  <c r="I277" i="16"/>
  <c r="I275" i="16"/>
  <c r="I273" i="16"/>
  <c r="I271" i="16"/>
  <c r="I269" i="16"/>
  <c r="I267" i="16"/>
  <c r="I265" i="16"/>
  <c r="I263" i="16"/>
  <c r="I261" i="16"/>
  <c r="I259" i="16"/>
  <c r="I257" i="16"/>
  <c r="I255" i="16"/>
  <c r="I253" i="16"/>
  <c r="I251" i="16"/>
  <c r="I249" i="16"/>
  <c r="I247" i="16"/>
  <c r="I245" i="16"/>
  <c r="I243" i="16"/>
  <c r="I241" i="16"/>
  <c r="I239" i="16"/>
  <c r="I237" i="16"/>
  <c r="I235" i="16"/>
  <c r="I233" i="16"/>
  <c r="I231" i="16"/>
  <c r="I229" i="16"/>
  <c r="I227" i="16"/>
  <c r="I225" i="16"/>
  <c r="I223" i="16"/>
  <c r="I221" i="16"/>
  <c r="I219" i="16"/>
  <c r="I217" i="16"/>
  <c r="I215" i="16"/>
  <c r="I213" i="16"/>
  <c r="I211" i="16"/>
  <c r="I209" i="16"/>
  <c r="I207" i="16"/>
  <c r="I205" i="16"/>
  <c r="I203" i="16"/>
  <c r="I201" i="16"/>
  <c r="I199" i="16"/>
  <c r="I197" i="16"/>
  <c r="I195" i="16"/>
  <c r="I193" i="16"/>
  <c r="I191" i="16"/>
  <c r="I189" i="16"/>
  <c r="I187" i="16"/>
  <c r="I185" i="16"/>
  <c r="I183" i="16"/>
  <c r="I181" i="16"/>
  <c r="I179" i="16"/>
  <c r="I177" i="16"/>
  <c r="I175" i="16"/>
  <c r="I173" i="16"/>
  <c r="I171" i="16"/>
  <c r="I169" i="16"/>
  <c r="I167" i="16"/>
  <c r="I165" i="16"/>
  <c r="I163" i="16"/>
  <c r="I161" i="16"/>
  <c r="I159" i="16"/>
  <c r="I157" i="16"/>
  <c r="I155" i="16"/>
  <c r="I153" i="16"/>
  <c r="I151" i="16"/>
  <c r="I149" i="16"/>
  <c r="I147" i="16"/>
  <c r="I145" i="16"/>
  <c r="I143" i="16"/>
  <c r="I141" i="16"/>
  <c r="I139" i="16"/>
  <c r="I137" i="16"/>
  <c r="I135" i="16"/>
  <c r="I133" i="16"/>
  <c r="I131" i="16"/>
  <c r="I129" i="16"/>
  <c r="I127" i="16"/>
  <c r="I125" i="16"/>
  <c r="I123" i="16"/>
  <c r="I121" i="16"/>
  <c r="I119" i="16"/>
  <c r="I116" i="16"/>
  <c r="F394" i="16"/>
  <c r="F344" i="16"/>
  <c r="F372" i="16"/>
  <c r="F381" i="16"/>
  <c r="F24" i="16"/>
  <c r="F56" i="16"/>
  <c r="F67" i="16"/>
  <c r="F349" i="16"/>
  <c r="B342" i="16"/>
  <c r="B297" i="16"/>
  <c r="B351" i="16"/>
  <c r="B371" i="16"/>
  <c r="C386" i="16"/>
  <c r="D283" i="16"/>
  <c r="D347" i="16"/>
  <c r="D281" i="16"/>
  <c r="C281" i="16"/>
  <c r="D361" i="16"/>
  <c r="B278" i="16"/>
  <c r="D254" i="16"/>
  <c r="D266" i="16"/>
  <c r="C331" i="16"/>
  <c r="C241" i="16"/>
  <c r="C257" i="16"/>
  <c r="F257" i="16"/>
  <c r="C261" i="16"/>
  <c r="C285" i="16"/>
  <c r="F285" i="16"/>
  <c r="C289" i="16"/>
  <c r="C315" i="16"/>
  <c r="C321" i="16"/>
  <c r="B389" i="16"/>
  <c r="D393" i="16"/>
  <c r="B212" i="16"/>
  <c r="K6" i="16"/>
  <c r="J6" i="16"/>
  <c r="I5" i="16"/>
  <c r="K401" i="16"/>
  <c r="J401" i="16"/>
  <c r="K397" i="16"/>
  <c r="J397" i="16"/>
  <c r="K393" i="16"/>
  <c r="J393" i="16"/>
  <c r="K389" i="16"/>
  <c r="J389" i="16"/>
  <c r="K385" i="16"/>
  <c r="J385" i="16"/>
  <c r="K381" i="16"/>
  <c r="J381" i="16"/>
  <c r="K377" i="16"/>
  <c r="J377" i="16"/>
  <c r="K373" i="16"/>
  <c r="J373" i="16"/>
  <c r="K369" i="16"/>
  <c r="J369" i="16"/>
  <c r="K365" i="16"/>
  <c r="J365" i="16"/>
  <c r="K361" i="16"/>
  <c r="J361" i="16"/>
  <c r="K357" i="16"/>
  <c r="J357" i="16"/>
  <c r="K353" i="16"/>
  <c r="J353" i="16"/>
  <c r="K349" i="16"/>
  <c r="J349" i="16"/>
  <c r="K345" i="16"/>
  <c r="J345" i="16"/>
  <c r="K341" i="16"/>
  <c r="J341" i="16"/>
  <c r="K337" i="16"/>
  <c r="J337" i="16"/>
  <c r="K333" i="16"/>
  <c r="J333" i="16"/>
  <c r="K329" i="16"/>
  <c r="J329" i="16"/>
  <c r="K325" i="16"/>
  <c r="J325" i="16"/>
  <c r="K321" i="16"/>
  <c r="J321" i="16"/>
  <c r="K317" i="16"/>
  <c r="J317" i="16"/>
  <c r="K313" i="16"/>
  <c r="J313" i="16"/>
  <c r="K309" i="16"/>
  <c r="J309" i="16"/>
  <c r="K305" i="16"/>
  <c r="J305" i="16"/>
  <c r="K301" i="16"/>
  <c r="J301" i="16"/>
  <c r="K297" i="16"/>
  <c r="J297" i="16"/>
  <c r="K293" i="16"/>
  <c r="J293" i="16"/>
  <c r="K289" i="16"/>
  <c r="J289" i="16"/>
  <c r="K285" i="16"/>
  <c r="J285" i="16"/>
  <c r="K281" i="16"/>
  <c r="J281" i="16"/>
  <c r="K277" i="16"/>
  <c r="J277" i="16"/>
  <c r="K273" i="16"/>
  <c r="J273" i="16"/>
  <c r="K269" i="16"/>
  <c r="J269" i="16"/>
  <c r="K265" i="16"/>
  <c r="J265" i="16"/>
  <c r="K261" i="16"/>
  <c r="J261" i="16"/>
  <c r="K257" i="16"/>
  <c r="J257" i="16"/>
  <c r="K253" i="16"/>
  <c r="J253" i="16"/>
  <c r="K249" i="16"/>
  <c r="J249" i="16"/>
  <c r="K245" i="16"/>
  <c r="J245" i="16"/>
  <c r="K241" i="16"/>
  <c r="J241" i="16"/>
  <c r="K237" i="16"/>
  <c r="J237" i="16"/>
  <c r="K233" i="16"/>
  <c r="J233" i="16"/>
  <c r="K229" i="16"/>
  <c r="J229" i="16"/>
  <c r="K227" i="16"/>
  <c r="J227" i="16"/>
  <c r="K225" i="16"/>
  <c r="J225" i="16"/>
  <c r="K223" i="16"/>
  <c r="J223" i="16"/>
  <c r="K221" i="16"/>
  <c r="J221" i="16"/>
  <c r="K219" i="16"/>
  <c r="J219" i="16"/>
  <c r="K217" i="16"/>
  <c r="J217" i="16"/>
  <c r="K215" i="16"/>
  <c r="J215" i="16"/>
  <c r="K213" i="16"/>
  <c r="J213" i="16"/>
  <c r="K211" i="16"/>
  <c r="J211" i="16"/>
  <c r="K209" i="16"/>
  <c r="J209" i="16"/>
  <c r="K207" i="16"/>
  <c r="J207" i="16"/>
  <c r="K205" i="16"/>
  <c r="J205" i="16"/>
  <c r="K203" i="16"/>
  <c r="J203" i="16"/>
  <c r="K201" i="16"/>
  <c r="J201" i="16"/>
  <c r="K199" i="16"/>
  <c r="J199" i="16"/>
  <c r="K197" i="16"/>
  <c r="J197" i="16"/>
  <c r="K195" i="16"/>
  <c r="J195" i="16"/>
  <c r="K193" i="16"/>
  <c r="J193" i="16"/>
  <c r="K191" i="16"/>
  <c r="J191" i="16"/>
  <c r="K189" i="16"/>
  <c r="J189" i="16"/>
  <c r="K187" i="16"/>
  <c r="J187" i="16"/>
  <c r="K185" i="16"/>
  <c r="J185" i="16"/>
  <c r="K183" i="16"/>
  <c r="J183" i="16"/>
  <c r="K181" i="16"/>
  <c r="J181" i="16"/>
  <c r="K179" i="16"/>
  <c r="J179" i="16"/>
  <c r="K177" i="16"/>
  <c r="J177" i="16"/>
  <c r="K175" i="16"/>
  <c r="J175" i="16"/>
  <c r="K173" i="16"/>
  <c r="J173" i="16"/>
  <c r="K171" i="16"/>
  <c r="J171" i="16"/>
  <c r="K169" i="16"/>
  <c r="J169" i="16"/>
  <c r="K167" i="16"/>
  <c r="J167" i="16"/>
  <c r="K165" i="16"/>
  <c r="J165" i="16"/>
  <c r="K163" i="16"/>
  <c r="J163" i="16"/>
  <c r="K161" i="16"/>
  <c r="J161" i="16"/>
  <c r="K159" i="16"/>
  <c r="J159" i="16"/>
  <c r="K157" i="16"/>
  <c r="J157" i="16"/>
  <c r="K155" i="16"/>
  <c r="J155" i="16"/>
  <c r="K153" i="16"/>
  <c r="J153" i="16"/>
  <c r="K151" i="16"/>
  <c r="J151" i="16"/>
  <c r="K149" i="16"/>
  <c r="J149" i="16"/>
  <c r="K147" i="16"/>
  <c r="J147" i="16"/>
  <c r="K145" i="16"/>
  <c r="J145" i="16"/>
  <c r="K143" i="16"/>
  <c r="J143" i="16"/>
  <c r="K141" i="16"/>
  <c r="J141" i="16"/>
  <c r="K139" i="16"/>
  <c r="J139" i="16"/>
  <c r="K137" i="16"/>
  <c r="J137" i="16"/>
  <c r="K135" i="16"/>
  <c r="J135" i="16"/>
  <c r="K133" i="16"/>
  <c r="J133" i="16"/>
  <c r="K131" i="16"/>
  <c r="J131" i="16"/>
  <c r="K129" i="16"/>
  <c r="J129" i="16"/>
  <c r="K127" i="16"/>
  <c r="J127" i="16"/>
  <c r="K125" i="16"/>
  <c r="J125" i="16"/>
  <c r="K123" i="16"/>
  <c r="J123" i="16"/>
  <c r="K121" i="16"/>
  <c r="J121" i="16"/>
  <c r="K119" i="16"/>
  <c r="J119" i="16"/>
  <c r="K117" i="16"/>
  <c r="J117" i="16"/>
  <c r="K115" i="16"/>
  <c r="J115" i="16"/>
  <c r="K113" i="16"/>
  <c r="J113" i="16"/>
  <c r="K111" i="16"/>
  <c r="J111" i="16"/>
  <c r="K109" i="16"/>
  <c r="J109" i="16"/>
  <c r="K107" i="16"/>
  <c r="J107" i="16"/>
  <c r="K105" i="16"/>
  <c r="J105" i="16"/>
  <c r="K103" i="16"/>
  <c r="J103" i="16"/>
  <c r="K101" i="16"/>
  <c r="J101" i="16"/>
  <c r="K99" i="16"/>
  <c r="J99" i="16"/>
  <c r="K97" i="16"/>
  <c r="J97" i="16"/>
  <c r="K95" i="16"/>
  <c r="J95" i="16"/>
  <c r="K93" i="16"/>
  <c r="J93" i="16"/>
  <c r="K91" i="16"/>
  <c r="J91" i="16"/>
  <c r="K89" i="16"/>
  <c r="J89" i="16"/>
  <c r="K87" i="16"/>
  <c r="J87" i="16"/>
  <c r="K85" i="16"/>
  <c r="J85" i="16"/>
  <c r="K83" i="16"/>
  <c r="J83" i="16"/>
  <c r="K81" i="16"/>
  <c r="J81" i="16"/>
  <c r="K79" i="16"/>
  <c r="J79" i="16"/>
  <c r="K77" i="16"/>
  <c r="J77" i="16"/>
  <c r="K75" i="16"/>
  <c r="J75" i="16"/>
  <c r="K73" i="16"/>
  <c r="J73" i="16"/>
  <c r="K71" i="16"/>
  <c r="J71" i="16"/>
  <c r="K69" i="16"/>
  <c r="J69" i="16"/>
  <c r="K67" i="16"/>
  <c r="J67" i="16"/>
  <c r="K65" i="16"/>
  <c r="J65" i="16"/>
  <c r="K63" i="16"/>
  <c r="J63" i="16"/>
  <c r="K61" i="16"/>
  <c r="J61" i="16"/>
  <c r="K59" i="16"/>
  <c r="J59" i="16"/>
  <c r="K57" i="16"/>
  <c r="J57" i="16"/>
  <c r="K55" i="16"/>
  <c r="J55" i="16"/>
  <c r="K53" i="16"/>
  <c r="J53" i="16"/>
  <c r="K51" i="16"/>
  <c r="J51" i="16"/>
  <c r="K49" i="16"/>
  <c r="J49" i="16"/>
  <c r="K47" i="16"/>
  <c r="J47" i="16"/>
  <c r="K45" i="16"/>
  <c r="J45" i="16"/>
  <c r="K43" i="16"/>
  <c r="J43" i="16"/>
  <c r="K41" i="16"/>
  <c r="J41" i="16"/>
  <c r="K39" i="16"/>
  <c r="J39" i="16"/>
  <c r="K37" i="16"/>
  <c r="J37" i="16"/>
  <c r="K35" i="16"/>
  <c r="J35" i="16"/>
  <c r="K33" i="16"/>
  <c r="J33" i="16"/>
  <c r="K31" i="16"/>
  <c r="J31" i="16"/>
  <c r="K29" i="16"/>
  <c r="J29" i="16"/>
  <c r="K27" i="16"/>
  <c r="J27" i="16"/>
  <c r="K25" i="16"/>
  <c r="J25" i="16"/>
  <c r="K23" i="16"/>
  <c r="J23" i="16"/>
  <c r="K21" i="16"/>
  <c r="J21" i="16"/>
  <c r="K19" i="16"/>
  <c r="J19" i="16"/>
  <c r="K17" i="16"/>
  <c r="J17" i="16"/>
  <c r="K15" i="16"/>
  <c r="J15" i="16"/>
  <c r="K13" i="16"/>
  <c r="J13" i="16"/>
  <c r="K11" i="16"/>
  <c r="J11" i="16"/>
  <c r="K9" i="16"/>
  <c r="J9" i="16"/>
  <c r="K404" i="16"/>
  <c r="J404" i="16"/>
  <c r="K402" i="16"/>
  <c r="J402" i="16"/>
  <c r="K400" i="16"/>
  <c r="J400" i="16"/>
  <c r="K398" i="16"/>
  <c r="J398" i="16"/>
  <c r="K396" i="16"/>
  <c r="J396" i="16"/>
  <c r="K394" i="16"/>
  <c r="J394" i="16"/>
  <c r="K392" i="16"/>
  <c r="J392" i="16"/>
  <c r="K390" i="16"/>
  <c r="J390" i="16"/>
  <c r="K388" i="16"/>
  <c r="J388" i="16"/>
  <c r="K386" i="16"/>
  <c r="J386" i="16"/>
  <c r="K384" i="16"/>
  <c r="J384" i="16"/>
  <c r="K382" i="16"/>
  <c r="J382" i="16"/>
  <c r="K380" i="16"/>
  <c r="J380" i="16"/>
  <c r="K378" i="16"/>
  <c r="J378" i="16"/>
  <c r="K376" i="16"/>
  <c r="J376" i="16"/>
  <c r="K374" i="16"/>
  <c r="J374" i="16"/>
  <c r="K372" i="16"/>
  <c r="J372" i="16"/>
  <c r="K370" i="16"/>
  <c r="J370" i="16"/>
  <c r="K368" i="16"/>
  <c r="J368" i="16"/>
  <c r="K366" i="16"/>
  <c r="J366" i="16"/>
  <c r="K364" i="16"/>
  <c r="J364" i="16"/>
  <c r="K362" i="16"/>
  <c r="J362" i="16"/>
  <c r="K360" i="16"/>
  <c r="J360" i="16"/>
  <c r="K358" i="16"/>
  <c r="J358" i="16"/>
  <c r="K356" i="16"/>
  <c r="J356" i="16"/>
  <c r="K354" i="16"/>
  <c r="J354" i="16"/>
  <c r="K352" i="16"/>
  <c r="J352" i="16"/>
  <c r="K350" i="16"/>
  <c r="J350" i="16"/>
  <c r="K348" i="16"/>
  <c r="J348" i="16"/>
  <c r="K346" i="16"/>
  <c r="J346" i="16"/>
  <c r="K344" i="16"/>
  <c r="J344" i="16"/>
  <c r="K342" i="16"/>
  <c r="J342" i="16"/>
  <c r="K340" i="16"/>
  <c r="J340" i="16"/>
  <c r="K338" i="16"/>
  <c r="J338" i="16"/>
  <c r="K336" i="16"/>
  <c r="J336" i="16"/>
  <c r="K334" i="16"/>
  <c r="J334" i="16"/>
  <c r="K332" i="16"/>
  <c r="J332" i="16"/>
  <c r="K330" i="16"/>
  <c r="J330" i="16"/>
  <c r="K328" i="16"/>
  <c r="J328" i="16"/>
  <c r="K326" i="16"/>
  <c r="J326" i="16"/>
  <c r="K324" i="16"/>
  <c r="J324" i="16"/>
  <c r="K322" i="16"/>
  <c r="J322" i="16"/>
  <c r="K320" i="16"/>
  <c r="J320" i="16"/>
  <c r="K318" i="16"/>
  <c r="J318" i="16"/>
  <c r="K316" i="16"/>
  <c r="J316" i="16"/>
  <c r="K314" i="16"/>
  <c r="J314" i="16"/>
  <c r="K312" i="16"/>
  <c r="J312" i="16"/>
  <c r="K310" i="16"/>
  <c r="J310" i="16"/>
  <c r="K308" i="16"/>
  <c r="J308" i="16"/>
  <c r="K306" i="16"/>
  <c r="J306" i="16"/>
  <c r="K304" i="16"/>
  <c r="J304" i="16"/>
  <c r="K302" i="16"/>
  <c r="J302" i="16"/>
  <c r="K300" i="16"/>
  <c r="J300" i="16"/>
  <c r="K298" i="16"/>
  <c r="J298" i="16"/>
  <c r="K296" i="16"/>
  <c r="J296" i="16"/>
  <c r="K294" i="16"/>
  <c r="J294" i="16"/>
  <c r="K292" i="16"/>
  <c r="J292" i="16"/>
  <c r="K290" i="16"/>
  <c r="J290" i="16"/>
  <c r="K288" i="16"/>
  <c r="J288" i="16"/>
  <c r="K286" i="16"/>
  <c r="J286" i="16"/>
  <c r="K284" i="16"/>
  <c r="J284" i="16"/>
  <c r="K282" i="16"/>
  <c r="J282" i="16"/>
  <c r="K280" i="16"/>
  <c r="J280" i="16"/>
  <c r="K278" i="16"/>
  <c r="J278" i="16"/>
  <c r="K276" i="16"/>
  <c r="J276" i="16"/>
  <c r="K274" i="16"/>
  <c r="J274" i="16"/>
  <c r="K272" i="16"/>
  <c r="J272" i="16"/>
  <c r="K270" i="16"/>
  <c r="J270" i="16"/>
  <c r="K268" i="16"/>
  <c r="J268" i="16"/>
  <c r="K266" i="16"/>
  <c r="J266" i="16"/>
  <c r="K264" i="16"/>
  <c r="J264" i="16"/>
  <c r="K262" i="16"/>
  <c r="J262" i="16"/>
  <c r="K260" i="16"/>
  <c r="J260" i="16"/>
  <c r="K258" i="16"/>
  <c r="J258" i="16"/>
  <c r="K256" i="16"/>
  <c r="J256" i="16"/>
  <c r="K254" i="16"/>
  <c r="J254" i="16"/>
  <c r="K252" i="16"/>
  <c r="J252" i="16"/>
  <c r="K250" i="16"/>
  <c r="J250" i="16"/>
  <c r="K248" i="16"/>
  <c r="J248" i="16"/>
  <c r="K246" i="16"/>
  <c r="J246" i="16"/>
  <c r="K244" i="16"/>
  <c r="J244" i="16"/>
  <c r="K242" i="16"/>
  <c r="J242" i="16"/>
  <c r="K240" i="16"/>
  <c r="J240" i="16"/>
  <c r="K238" i="16"/>
  <c r="J238" i="16"/>
  <c r="K236" i="16"/>
  <c r="J236" i="16"/>
  <c r="K234" i="16"/>
  <c r="J234" i="16"/>
  <c r="K232" i="16"/>
  <c r="J232" i="16"/>
  <c r="K230" i="16"/>
  <c r="J230" i="16"/>
  <c r="K228" i="16"/>
  <c r="J228" i="16"/>
  <c r="K226" i="16"/>
  <c r="J226" i="16"/>
  <c r="K224" i="16"/>
  <c r="J224" i="16"/>
  <c r="K222" i="16"/>
  <c r="J222" i="16"/>
  <c r="K220" i="16"/>
  <c r="J220" i="16"/>
  <c r="K218" i="16"/>
  <c r="J218" i="16"/>
  <c r="K216" i="16"/>
  <c r="J216" i="16"/>
  <c r="K214" i="16"/>
  <c r="J214" i="16"/>
  <c r="K212" i="16"/>
  <c r="J212" i="16"/>
  <c r="K210" i="16"/>
  <c r="J210" i="16"/>
  <c r="K208" i="16"/>
  <c r="J208" i="16"/>
  <c r="K206" i="16"/>
  <c r="J206" i="16"/>
  <c r="K204" i="16"/>
  <c r="J204" i="16"/>
  <c r="K202" i="16"/>
  <c r="J202" i="16"/>
  <c r="K200" i="16"/>
  <c r="J200" i="16"/>
  <c r="K198" i="16"/>
  <c r="J198" i="16"/>
  <c r="K196" i="16"/>
  <c r="J196" i="16"/>
  <c r="K194" i="16"/>
  <c r="J194" i="16"/>
  <c r="K192" i="16"/>
  <c r="J192" i="16"/>
  <c r="K190" i="16"/>
  <c r="J190" i="16"/>
  <c r="K188" i="16"/>
  <c r="J188" i="16"/>
  <c r="K186" i="16"/>
  <c r="J186" i="16"/>
  <c r="K184" i="16"/>
  <c r="J184" i="16"/>
  <c r="K182" i="16"/>
  <c r="J182" i="16"/>
  <c r="K180" i="16"/>
  <c r="J180" i="16"/>
  <c r="K178" i="16"/>
  <c r="J178" i="16"/>
  <c r="K176" i="16"/>
  <c r="J176" i="16"/>
  <c r="K174" i="16"/>
  <c r="J174" i="16"/>
  <c r="K172" i="16"/>
  <c r="J172" i="16"/>
  <c r="K170" i="16"/>
  <c r="J170" i="16"/>
  <c r="K168" i="16"/>
  <c r="J168" i="16"/>
  <c r="K166" i="16"/>
  <c r="J166" i="16"/>
  <c r="K164" i="16"/>
  <c r="J164" i="16"/>
  <c r="K162" i="16"/>
  <c r="J162" i="16"/>
  <c r="K160" i="16"/>
  <c r="J160" i="16"/>
  <c r="K158" i="16"/>
  <c r="J158" i="16"/>
  <c r="K156" i="16"/>
  <c r="J156" i="16"/>
  <c r="K154" i="16"/>
  <c r="J154" i="16"/>
  <c r="K152" i="16"/>
  <c r="J152" i="16"/>
  <c r="K150" i="16"/>
  <c r="J150" i="16"/>
  <c r="K148" i="16"/>
  <c r="J148" i="16"/>
  <c r="K146" i="16"/>
  <c r="J146" i="16"/>
  <c r="K144" i="16"/>
  <c r="J144" i="16"/>
  <c r="K142" i="16"/>
  <c r="J142" i="16"/>
  <c r="K140" i="16"/>
  <c r="J140" i="16"/>
  <c r="K138" i="16"/>
  <c r="J138" i="16"/>
  <c r="K136" i="16"/>
  <c r="J136" i="16"/>
  <c r="K134" i="16"/>
  <c r="J134" i="16"/>
  <c r="K132" i="16"/>
  <c r="J132" i="16"/>
  <c r="K130" i="16"/>
  <c r="J130" i="16"/>
  <c r="K128" i="16"/>
  <c r="J128" i="16"/>
  <c r="K126" i="16"/>
  <c r="J126" i="16"/>
  <c r="K124" i="16"/>
  <c r="J124" i="16"/>
  <c r="K122" i="16"/>
  <c r="J122" i="16"/>
  <c r="K120" i="16"/>
  <c r="J120" i="16"/>
  <c r="K118" i="16"/>
  <c r="J118" i="16"/>
  <c r="K116" i="16"/>
  <c r="J116" i="16"/>
  <c r="K114" i="16"/>
  <c r="J114" i="16"/>
  <c r="K112" i="16"/>
  <c r="J112" i="16"/>
  <c r="K110" i="16"/>
  <c r="J110" i="16"/>
  <c r="K108" i="16"/>
  <c r="J108" i="16"/>
  <c r="K106" i="16"/>
  <c r="J106" i="16"/>
  <c r="K104" i="16"/>
  <c r="J104" i="16"/>
  <c r="K102" i="16"/>
  <c r="J102" i="16"/>
  <c r="K100" i="16"/>
  <c r="J100" i="16"/>
  <c r="K98" i="16"/>
  <c r="J98" i="16"/>
  <c r="K96" i="16"/>
  <c r="J96" i="16"/>
  <c r="K94" i="16"/>
  <c r="J94" i="16"/>
  <c r="K92" i="16"/>
  <c r="J92" i="16"/>
  <c r="K90" i="16"/>
  <c r="J90" i="16"/>
  <c r="K88" i="16"/>
  <c r="J88" i="16"/>
  <c r="K86" i="16"/>
  <c r="J86" i="16"/>
  <c r="K84" i="16"/>
  <c r="J84" i="16"/>
  <c r="K82" i="16"/>
  <c r="J82" i="16"/>
  <c r="K80" i="16"/>
  <c r="J80" i="16"/>
  <c r="K78" i="16"/>
  <c r="J78" i="16"/>
  <c r="K76" i="16"/>
  <c r="J76" i="16"/>
  <c r="K74" i="16"/>
  <c r="J74" i="16"/>
  <c r="K72" i="16"/>
  <c r="J72" i="16"/>
  <c r="K70" i="16"/>
  <c r="J70" i="16"/>
  <c r="K68" i="16"/>
  <c r="J68" i="16"/>
  <c r="K66" i="16"/>
  <c r="J66" i="16"/>
  <c r="K64" i="16"/>
  <c r="J64" i="16"/>
  <c r="K62" i="16"/>
  <c r="J62" i="16"/>
  <c r="K60" i="16"/>
  <c r="J60" i="16"/>
  <c r="K58" i="16"/>
  <c r="J58" i="16"/>
  <c r="K56" i="16"/>
  <c r="J56" i="16"/>
  <c r="K54" i="16"/>
  <c r="J54" i="16"/>
  <c r="K52" i="16"/>
  <c r="J52" i="16"/>
  <c r="K50" i="16"/>
  <c r="J50" i="16"/>
  <c r="K48" i="16"/>
  <c r="J48" i="16"/>
  <c r="K46" i="16"/>
  <c r="J46" i="16"/>
  <c r="K44" i="16"/>
  <c r="J44" i="16"/>
  <c r="K42" i="16"/>
  <c r="J42" i="16"/>
  <c r="K40" i="16"/>
  <c r="J40" i="16"/>
  <c r="K38" i="16"/>
  <c r="J38" i="16"/>
  <c r="K36" i="16"/>
  <c r="J36" i="16"/>
  <c r="K34" i="16"/>
  <c r="J34" i="16"/>
  <c r="K32" i="16"/>
  <c r="J32" i="16"/>
  <c r="K30" i="16"/>
  <c r="J30" i="16"/>
  <c r="K28" i="16"/>
  <c r="J28" i="16"/>
  <c r="K26" i="16"/>
  <c r="J26" i="16"/>
  <c r="K24" i="16"/>
  <c r="J24" i="16"/>
  <c r="K22" i="16"/>
  <c r="J22" i="16"/>
  <c r="K20" i="16"/>
  <c r="J20" i="16"/>
  <c r="K18" i="16"/>
  <c r="J18" i="16"/>
  <c r="K16" i="16"/>
  <c r="J16" i="16"/>
  <c r="K14" i="16"/>
  <c r="J14" i="16"/>
  <c r="K12" i="16"/>
  <c r="J12" i="16"/>
  <c r="K10" i="16"/>
  <c r="J10" i="16"/>
  <c r="E378" i="16"/>
  <c r="F378" i="16"/>
  <c r="Y3" i="16"/>
  <c r="AB2" i="16"/>
  <c r="O32" i="16"/>
  <c r="Q32" i="16"/>
  <c r="AK24" i="16"/>
  <c r="AN23" i="16"/>
  <c r="F284" i="16"/>
  <c r="F354" i="16"/>
  <c r="C371" i="16"/>
  <c r="F141" i="16"/>
  <c r="F145" i="16"/>
  <c r="F181" i="16"/>
  <c r="F72" i="16"/>
  <c r="N24" i="16"/>
  <c r="R24" i="16"/>
  <c r="V24" i="16"/>
  <c r="Z24" i="16"/>
  <c r="AD24" i="16"/>
  <c r="AH24" i="16"/>
  <c r="AL24" i="16"/>
  <c r="AK22" i="16"/>
  <c r="AB9" i="15"/>
  <c r="D345" i="16"/>
  <c r="D319" i="16"/>
  <c r="D303" i="16"/>
  <c r="F306" i="16"/>
  <c r="F78" i="16"/>
  <c r="C389" i="16"/>
  <c r="F389" i="16"/>
  <c r="B357" i="16"/>
  <c r="W32" i="16"/>
  <c r="R32" i="16"/>
  <c r="U32" i="16"/>
  <c r="AQ24" i="16"/>
  <c r="K8" i="16"/>
  <c r="J8" i="16"/>
  <c r="K7" i="16"/>
  <c r="J7" i="16"/>
  <c r="K403" i="16"/>
  <c r="J403" i="16"/>
  <c r="K399" i="16"/>
  <c r="J399" i="16"/>
  <c r="K395" i="16"/>
  <c r="J395" i="16"/>
  <c r="K391" i="16"/>
  <c r="J391" i="16"/>
  <c r="K387" i="16"/>
  <c r="J387" i="16"/>
  <c r="K383" i="16"/>
  <c r="J383" i="16"/>
  <c r="K379" i="16"/>
  <c r="J379" i="16"/>
  <c r="K375" i="16"/>
  <c r="J375" i="16"/>
  <c r="K371" i="16"/>
  <c r="J371" i="16"/>
  <c r="K367" i="16"/>
  <c r="J367" i="16"/>
  <c r="K363" i="16"/>
  <c r="J363" i="16"/>
  <c r="K359" i="16"/>
  <c r="J359" i="16"/>
  <c r="K355" i="16"/>
  <c r="J355" i="16"/>
  <c r="K351" i="16"/>
  <c r="J351" i="16"/>
  <c r="K347" i="16"/>
  <c r="J347" i="16"/>
  <c r="K343" i="16"/>
  <c r="J343" i="16"/>
  <c r="K339" i="16"/>
  <c r="J339" i="16"/>
  <c r="K335" i="16"/>
  <c r="J335" i="16"/>
  <c r="K331" i="16"/>
  <c r="J331" i="16"/>
  <c r="K327" i="16"/>
  <c r="J327" i="16"/>
  <c r="K323" i="16"/>
  <c r="J323" i="16"/>
  <c r="K319" i="16"/>
  <c r="J319" i="16"/>
  <c r="K315" i="16"/>
  <c r="J315" i="16"/>
  <c r="K311" i="16"/>
  <c r="J311" i="16"/>
  <c r="K307" i="16"/>
  <c r="J307" i="16"/>
  <c r="K303" i="16"/>
  <c r="J303" i="16"/>
  <c r="K299" i="16"/>
  <c r="J299" i="16"/>
  <c r="K295" i="16"/>
  <c r="J295" i="16"/>
  <c r="K291" i="16"/>
  <c r="J291" i="16"/>
  <c r="K287" i="16"/>
  <c r="J287" i="16"/>
  <c r="K283" i="16"/>
  <c r="J283" i="16"/>
  <c r="K279" i="16"/>
  <c r="J279" i="16"/>
  <c r="K275" i="16"/>
  <c r="J275" i="16"/>
  <c r="K271" i="16"/>
  <c r="J271" i="16"/>
  <c r="K267" i="16"/>
  <c r="J267" i="16"/>
  <c r="K263" i="16"/>
  <c r="J263" i="16"/>
  <c r="K259" i="16"/>
  <c r="J259" i="16"/>
  <c r="K255" i="16"/>
  <c r="J255" i="16"/>
  <c r="K251" i="16"/>
  <c r="J251" i="16"/>
  <c r="K247" i="16"/>
  <c r="J247" i="16"/>
  <c r="K243" i="16"/>
  <c r="J243" i="16"/>
  <c r="K239" i="16"/>
  <c r="J239" i="16"/>
  <c r="K235" i="16"/>
  <c r="J235" i="16"/>
  <c r="K231" i="16"/>
  <c r="J231" i="16"/>
  <c r="F346" i="16"/>
  <c r="F48" i="16"/>
  <c r="F64" i="16"/>
  <c r="F28" i="16"/>
  <c r="F278" i="16"/>
  <c r="C403" i="16"/>
  <c r="B403" i="16"/>
  <c r="D403" i="16"/>
  <c r="C401" i="16"/>
  <c r="F401" i="16"/>
  <c r="B401" i="16"/>
  <c r="C393" i="16"/>
  <c r="F393" i="16"/>
  <c r="B393" i="16"/>
  <c r="D391" i="16"/>
  <c r="C391" i="16"/>
  <c r="C387" i="16"/>
  <c r="B387" i="16"/>
  <c r="D355" i="16"/>
  <c r="C355" i="16"/>
  <c r="B341" i="16"/>
  <c r="C341" i="16"/>
  <c r="F341" i="16"/>
  <c r="D321" i="16"/>
  <c r="B321" i="16"/>
  <c r="D313" i="16"/>
  <c r="B313" i="16"/>
  <c r="C309" i="16"/>
  <c r="F309" i="16"/>
  <c r="B309" i="16"/>
  <c r="D307" i="16"/>
  <c r="B307" i="16"/>
  <c r="B301" i="16"/>
  <c r="C301" i="16"/>
  <c r="F301" i="16"/>
  <c r="C291" i="16"/>
  <c r="B291" i="16"/>
  <c r="B289" i="16"/>
  <c r="D289" i="16"/>
  <c r="B285" i="16"/>
  <c r="D285" i="16"/>
  <c r="B273" i="16"/>
  <c r="C273" i="16"/>
  <c r="F273" i="16"/>
  <c r="D265" i="16"/>
  <c r="C265" i="16"/>
  <c r="F265" i="16"/>
  <c r="D261" i="16"/>
  <c r="B261" i="16"/>
  <c r="D259" i="16"/>
  <c r="C259" i="16"/>
  <c r="D255" i="16"/>
  <c r="B255" i="16"/>
  <c r="C249" i="16"/>
  <c r="F249" i="16"/>
  <c r="D249" i="16"/>
  <c r="D243" i="16"/>
  <c r="B243" i="16"/>
  <c r="D237" i="16"/>
  <c r="C237" i="16"/>
  <c r="F237" i="16"/>
  <c r="B229" i="16"/>
  <c r="C229" i="16"/>
  <c r="F229" i="16"/>
  <c r="D223" i="16"/>
  <c r="C223" i="16"/>
  <c r="D221" i="16"/>
  <c r="B221" i="16"/>
  <c r="D217" i="16"/>
  <c r="B217" i="16"/>
  <c r="D213" i="16"/>
  <c r="B213" i="16"/>
  <c r="C211" i="16"/>
  <c r="D211" i="16"/>
  <c r="D209" i="16"/>
  <c r="C209" i="16"/>
  <c r="F209" i="16"/>
  <c r="D207" i="16"/>
  <c r="C207" i="16"/>
  <c r="B197" i="16"/>
  <c r="C197" i="16"/>
  <c r="F197" i="16"/>
  <c r="D195" i="16"/>
  <c r="B195" i="16"/>
  <c r="B193" i="16"/>
  <c r="C193" i="16"/>
  <c r="F193" i="16"/>
  <c r="D177" i="16"/>
  <c r="B177" i="16"/>
  <c r="B171" i="16"/>
  <c r="C171" i="16"/>
  <c r="B163" i="16"/>
  <c r="C163" i="16"/>
  <c r="D159" i="16"/>
  <c r="C159" i="16"/>
  <c r="D155" i="16"/>
  <c r="C155" i="16"/>
  <c r="D151" i="16"/>
  <c r="C151" i="16"/>
  <c r="D147" i="16"/>
  <c r="C147" i="16"/>
  <c r="D143" i="16"/>
  <c r="C143" i="16"/>
  <c r="D139" i="16"/>
  <c r="C139" i="16"/>
  <c r="D131" i="16"/>
  <c r="C131" i="16"/>
  <c r="D123" i="16"/>
  <c r="C123" i="16"/>
  <c r="D119" i="16"/>
  <c r="C119" i="16"/>
  <c r="D115" i="16"/>
  <c r="C115" i="16"/>
  <c r="B105" i="16"/>
  <c r="C105" i="16"/>
  <c r="F105" i="16"/>
  <c r="D105" i="16"/>
  <c r="B101" i="16"/>
  <c r="C101" i="16"/>
  <c r="F101" i="16"/>
  <c r="D101" i="16"/>
  <c r="B97" i="16"/>
  <c r="C97" i="16"/>
  <c r="F97" i="16"/>
  <c r="C95" i="16"/>
  <c r="B95" i="16"/>
  <c r="B93" i="16"/>
  <c r="C93" i="16"/>
  <c r="F93" i="16"/>
  <c r="D91" i="16"/>
  <c r="C91" i="16"/>
  <c r="F91" i="16"/>
  <c r="C85" i="16"/>
  <c r="F85" i="16"/>
  <c r="D85" i="16"/>
  <c r="B75" i="16"/>
  <c r="D75" i="16"/>
  <c r="B73" i="16"/>
  <c r="C73" i="16"/>
  <c r="F73" i="16"/>
  <c r="D73" i="16"/>
  <c r="C71" i="16"/>
  <c r="F71" i="16"/>
  <c r="D71" i="16"/>
  <c r="C55" i="16"/>
  <c r="D55" i="16"/>
  <c r="D47" i="16"/>
  <c r="B47" i="16"/>
  <c r="C41" i="16"/>
  <c r="F41" i="16"/>
  <c r="D41" i="16"/>
  <c r="D39" i="16"/>
  <c r="C39" i="16"/>
  <c r="F39" i="16"/>
  <c r="D37" i="16"/>
  <c r="B37" i="16"/>
  <c r="AO23" i="16"/>
  <c r="AF10" i="15"/>
  <c r="AO22" i="16"/>
  <c r="AF9" i="15"/>
  <c r="AM23" i="16"/>
  <c r="AM22" i="16"/>
  <c r="AD9" i="15"/>
  <c r="AI23" i="16"/>
  <c r="AI22" i="16"/>
  <c r="Z9" i="15"/>
  <c r="AG23" i="16"/>
  <c r="AG22" i="16"/>
  <c r="X9" i="15"/>
  <c r="AE23" i="16"/>
  <c r="AE22" i="16"/>
  <c r="V9" i="15"/>
  <c r="AC23" i="16"/>
  <c r="AC22" i="16"/>
  <c r="T9" i="15"/>
  <c r="AA23" i="16"/>
  <c r="AA22" i="16"/>
  <c r="R9" i="15"/>
  <c r="Y23" i="16"/>
  <c r="Y22" i="16"/>
  <c r="P9" i="15"/>
  <c r="W23" i="16"/>
  <c r="N10" i="15"/>
  <c r="W22" i="16"/>
  <c r="N9" i="15"/>
  <c r="U23" i="16"/>
  <c r="U22" i="16"/>
  <c r="L9" i="15"/>
  <c r="S23" i="16"/>
  <c r="S22" i="16"/>
  <c r="J9" i="15"/>
  <c r="Q23" i="16"/>
  <c r="Q22" i="16"/>
  <c r="H9" i="15"/>
  <c r="O23" i="16"/>
  <c r="O22" i="16"/>
  <c r="F9" i="15"/>
  <c r="F321" i="16"/>
  <c r="F289" i="16"/>
  <c r="F261" i="16"/>
  <c r="F241" i="16"/>
  <c r="F281" i="16"/>
  <c r="F386" i="16"/>
  <c r="F210" i="16"/>
  <c r="F270" i="16"/>
  <c r="F384" i="16"/>
  <c r="F398" i="16"/>
  <c r="F69" i="16"/>
  <c r="F117" i="16"/>
  <c r="F121" i="16"/>
  <c r="F178" i="16"/>
  <c r="F198" i="16"/>
  <c r="F202" i="16"/>
  <c r="F220" i="16"/>
  <c r="F228" i="16"/>
  <c r="F272" i="16"/>
  <c r="F317" i="16"/>
  <c r="F368" i="16"/>
  <c r="F379" i="16"/>
  <c r="F136" i="16"/>
  <c r="F149" i="16"/>
  <c r="F153" i="16"/>
  <c r="F148" i="16"/>
  <c r="F152" i="16"/>
  <c r="F174" i="16"/>
  <c r="F100" i="16"/>
  <c r="F125" i="16"/>
  <c r="F129" i="16"/>
  <c r="F158" i="16"/>
  <c r="F162" i="16"/>
  <c r="F232" i="16"/>
  <c r="F238" i="16"/>
  <c r="F250" i="16"/>
  <c r="F274" i="16"/>
  <c r="F313" i="16"/>
  <c r="F326" i="16"/>
  <c r="F12" i="16"/>
  <c r="F44" i="16"/>
  <c r="F142" i="16"/>
  <c r="F146" i="16"/>
  <c r="F182" i="16"/>
  <c r="F186" i="16"/>
  <c r="F290" i="16"/>
  <c r="F336" i="16"/>
  <c r="B373" i="16"/>
  <c r="C375" i="16"/>
  <c r="B377" i="16"/>
  <c r="F109" i="16"/>
  <c r="F113" i="16"/>
  <c r="E403" i="16"/>
  <c r="F403" i="16"/>
  <c r="E399" i="16"/>
  <c r="F399" i="16"/>
  <c r="E395" i="16"/>
  <c r="F395" i="16"/>
  <c r="E391" i="16"/>
  <c r="F391" i="16"/>
  <c r="E387" i="16"/>
  <c r="F387" i="16"/>
  <c r="E375" i="16"/>
  <c r="E371" i="16"/>
  <c r="F371" i="16"/>
  <c r="E367" i="16"/>
  <c r="E363" i="16"/>
  <c r="F363" i="16"/>
  <c r="E359" i="16"/>
  <c r="E355" i="16"/>
  <c r="F355" i="16"/>
  <c r="E351" i="16"/>
  <c r="F351" i="16"/>
  <c r="E347" i="16"/>
  <c r="E343" i="16"/>
  <c r="E339" i="16"/>
  <c r="F339" i="16"/>
  <c r="E335" i="16"/>
  <c r="F335" i="16"/>
  <c r="E331" i="16"/>
  <c r="E327" i="16"/>
  <c r="F327" i="16"/>
  <c r="E323" i="16"/>
  <c r="E319" i="16"/>
  <c r="E315" i="16"/>
  <c r="E311" i="16"/>
  <c r="F311" i="16"/>
  <c r="E307" i="16"/>
  <c r="E303" i="16"/>
  <c r="F303" i="16"/>
  <c r="E299" i="16"/>
  <c r="F299" i="16"/>
  <c r="E295" i="16"/>
  <c r="F295" i="16"/>
  <c r="E291" i="16"/>
  <c r="F291" i="16"/>
  <c r="E287" i="16"/>
  <c r="F287" i="16"/>
  <c r="E283" i="16"/>
  <c r="F283" i="16"/>
  <c r="E279" i="16"/>
  <c r="F279" i="16"/>
  <c r="F271" i="16"/>
  <c r="F259" i="16"/>
  <c r="F251" i="16"/>
  <c r="F243" i="16"/>
  <c r="F227" i="16"/>
  <c r="F223" i="16"/>
  <c r="F211" i="16"/>
  <c r="F207" i="16"/>
  <c r="F203" i="16"/>
  <c r="F199" i="16"/>
  <c r="F175" i="16"/>
  <c r="F171" i="16"/>
  <c r="F167" i="16"/>
  <c r="F163" i="16"/>
  <c r="F159" i="16"/>
  <c r="F155" i="16"/>
  <c r="F151" i="16"/>
  <c r="F147" i="16"/>
  <c r="F143" i="16"/>
  <c r="F139" i="16"/>
  <c r="F131" i="16"/>
  <c r="F127" i="16"/>
  <c r="F123" i="16"/>
  <c r="F119" i="16"/>
  <c r="F115" i="16"/>
  <c r="F111" i="16"/>
  <c r="F107" i="16"/>
  <c r="F95" i="16"/>
  <c r="F87" i="16"/>
  <c r="F75" i="16"/>
  <c r="F63" i="16"/>
  <c r="F59" i="16"/>
  <c r="F55" i="16"/>
  <c r="F43" i="16"/>
  <c r="F35" i="16"/>
  <c r="F31" i="16"/>
  <c r="F19" i="16"/>
  <c r="G165" i="16"/>
  <c r="G167" i="16"/>
  <c r="G169" i="16"/>
  <c r="G171" i="16"/>
  <c r="G181" i="16"/>
  <c r="G183" i="16"/>
  <c r="G185" i="16"/>
  <c r="G187" i="16"/>
  <c r="G189" i="16"/>
  <c r="G191" i="16"/>
  <c r="G193" i="16"/>
  <c r="G205" i="16"/>
  <c r="G209" i="16"/>
  <c r="G217" i="16"/>
  <c r="G219" i="16"/>
  <c r="G221" i="16"/>
  <c r="G225" i="16"/>
  <c r="G229" i="16"/>
  <c r="G231" i="16"/>
  <c r="G235" i="16"/>
  <c r="G237" i="16"/>
  <c r="H247" i="16"/>
  <c r="H251" i="16"/>
  <c r="H253" i="16"/>
  <c r="H255" i="16"/>
  <c r="H261" i="16"/>
  <c r="H273" i="16"/>
  <c r="H283" i="16"/>
  <c r="H289" i="16"/>
  <c r="H293" i="16"/>
  <c r="H295" i="16"/>
  <c r="H299" i="16"/>
  <c r="H301" i="16"/>
  <c r="G307" i="16"/>
  <c r="G309" i="16"/>
  <c r="H313" i="16"/>
  <c r="H323" i="16"/>
  <c r="G325" i="16"/>
  <c r="G331" i="16"/>
  <c r="H337" i="16"/>
  <c r="G339" i="16"/>
  <c r="G347" i="16"/>
  <c r="G351" i="16"/>
  <c r="G355" i="16"/>
  <c r="H357" i="16"/>
  <c r="G359" i="16"/>
  <c r="H361" i="16"/>
  <c r="H371" i="16"/>
  <c r="G385" i="16"/>
  <c r="G387" i="16"/>
  <c r="H389" i="16"/>
  <c r="G391" i="16"/>
  <c r="H395" i="16"/>
  <c r="H397" i="16"/>
  <c r="H399" i="16"/>
  <c r="H403" i="16"/>
  <c r="G67" i="16"/>
  <c r="G65" i="16"/>
  <c r="G63" i="16"/>
  <c r="G61" i="16"/>
  <c r="G59" i="16"/>
  <c r="G57" i="16"/>
  <c r="G55" i="16"/>
  <c r="G53" i="16"/>
  <c r="G51" i="16"/>
  <c r="G49" i="16"/>
  <c r="G47" i="16"/>
  <c r="F234" i="16"/>
  <c r="F180" i="16"/>
  <c r="F58" i="16"/>
  <c r="C13" i="16"/>
  <c r="F13" i="16"/>
  <c r="C15" i="16"/>
  <c r="F15" i="16"/>
  <c r="C17" i="16"/>
  <c r="C23" i="16"/>
  <c r="F23" i="16"/>
  <c r="C25" i="16"/>
  <c r="C45" i="16"/>
  <c r="C47" i="16"/>
  <c r="F47" i="16"/>
  <c r="C49" i="16"/>
  <c r="F49" i="16"/>
  <c r="B51" i="16"/>
  <c r="C53" i="16"/>
  <c r="F53" i="16"/>
  <c r="B55" i="16"/>
  <c r="B59" i="16"/>
  <c r="C61" i="16"/>
  <c r="B63" i="16"/>
  <c r="C65" i="16"/>
  <c r="F65" i="16"/>
  <c r="B67" i="16"/>
  <c r="H73" i="16"/>
  <c r="H79" i="16"/>
  <c r="H85" i="16"/>
  <c r="H89" i="16"/>
  <c r="H95" i="16"/>
  <c r="H101" i="16"/>
  <c r="H105" i="16"/>
  <c r="H109" i="16"/>
  <c r="H111" i="16"/>
  <c r="H113" i="16"/>
  <c r="H115" i="16"/>
  <c r="H117" i="16"/>
  <c r="H119" i="16"/>
  <c r="H121" i="16"/>
  <c r="H123" i="16"/>
  <c r="H125" i="16"/>
  <c r="H127" i="16"/>
  <c r="H129" i="16"/>
  <c r="H131" i="16"/>
  <c r="H133" i="16"/>
  <c r="H135" i="16"/>
  <c r="H137" i="16"/>
  <c r="H139" i="16"/>
  <c r="H141" i="16"/>
  <c r="H143" i="16"/>
  <c r="H145" i="16"/>
  <c r="H147" i="16"/>
  <c r="H149" i="16"/>
  <c r="H151" i="16"/>
  <c r="H153" i="16"/>
  <c r="H155" i="16"/>
  <c r="H157" i="16"/>
  <c r="H159" i="16"/>
  <c r="H161" i="16"/>
  <c r="H163" i="16"/>
  <c r="H173" i="16"/>
  <c r="H177" i="16"/>
  <c r="H179" i="16"/>
  <c r="H195" i="16"/>
  <c r="H197" i="16"/>
  <c r="H199" i="16"/>
  <c r="H201" i="16"/>
  <c r="H203" i="16"/>
  <c r="H207" i="16"/>
  <c r="H211" i="16"/>
  <c r="H213" i="16"/>
  <c r="H215" i="16"/>
  <c r="H223" i="16"/>
  <c r="H227" i="16"/>
  <c r="H233" i="16"/>
  <c r="G239" i="16"/>
  <c r="G243" i="16"/>
  <c r="G245" i="16"/>
  <c r="G249" i="16"/>
  <c r="G259" i="16"/>
  <c r="G263" i="16"/>
  <c r="G265" i="16"/>
  <c r="G267" i="16"/>
  <c r="G269" i="16"/>
  <c r="G271" i="16"/>
  <c r="G275" i="16"/>
  <c r="G277" i="16"/>
  <c r="G279" i="16"/>
  <c r="G281" i="16"/>
  <c r="G285" i="16"/>
  <c r="G287" i="16"/>
  <c r="G291" i="16"/>
  <c r="G297" i="16"/>
  <c r="G305" i="16"/>
  <c r="H311" i="16"/>
  <c r="H315" i="16"/>
  <c r="H317" i="16"/>
  <c r="G319" i="16"/>
  <c r="G321" i="16"/>
  <c r="H327" i="16"/>
  <c r="G329" i="16"/>
  <c r="H333" i="16"/>
  <c r="G335" i="16"/>
  <c r="G341" i="16"/>
  <c r="H343" i="16"/>
  <c r="G345" i="16"/>
  <c r="G349" i="16"/>
  <c r="G353" i="16"/>
  <c r="H363" i="16"/>
  <c r="H367" i="16"/>
  <c r="G369" i="16"/>
  <c r="H373" i="16"/>
  <c r="G375" i="16"/>
  <c r="H377" i="16"/>
  <c r="G393" i="16"/>
  <c r="H401" i="16"/>
  <c r="B13" i="16"/>
  <c r="B45" i="16"/>
  <c r="B325" i="16"/>
  <c r="B399" i="16"/>
  <c r="C325" i="16"/>
  <c r="F325" i="16"/>
  <c r="C185" i="16"/>
  <c r="F185" i="16"/>
  <c r="B337" i="16"/>
  <c r="B305" i="16"/>
  <c r="B137" i="16"/>
  <c r="D81" i="16"/>
  <c r="C135" i="16"/>
  <c r="F135" i="16"/>
  <c r="C81" i="16"/>
  <c r="F81" i="16"/>
  <c r="D103" i="16"/>
  <c r="B21" i="16"/>
  <c r="B15" i="16"/>
  <c r="D17" i="16"/>
  <c r="C27" i="16"/>
  <c r="F27" i="16"/>
  <c r="C191" i="16"/>
  <c r="F191" i="16"/>
  <c r="C235" i="16"/>
  <c r="F235" i="16"/>
  <c r="C383" i="16"/>
  <c r="F383" i="16"/>
  <c r="C373" i="16"/>
  <c r="F373" i="16"/>
  <c r="B49" i="16"/>
  <c r="B99" i="16"/>
  <c r="C213" i="16"/>
  <c r="F213" i="16"/>
  <c r="C221" i="16"/>
  <c r="F221" i="16"/>
  <c r="C231" i="16"/>
  <c r="F231" i="16"/>
  <c r="C255" i="16"/>
  <c r="F255" i="16"/>
  <c r="C267" i="16"/>
  <c r="F267" i="16"/>
  <c r="D273" i="16"/>
  <c r="B293" i="16"/>
  <c r="C347" i="16"/>
  <c r="D9" i="16"/>
  <c r="C219" i="16"/>
  <c r="F219" i="16"/>
  <c r="D359" i="16"/>
  <c r="D183" i="16"/>
  <c r="D89" i="16"/>
  <c r="C89" i="16"/>
  <c r="F89" i="16"/>
  <c r="D95" i="16"/>
  <c r="C79" i="16"/>
  <c r="F79" i="16"/>
  <c r="D27" i="16"/>
  <c r="C77" i="16"/>
  <c r="F77" i="16"/>
  <c r="B77" i="16"/>
  <c r="B85" i="16"/>
  <c r="D93" i="16"/>
  <c r="B109" i="16"/>
  <c r="B115" i="16"/>
  <c r="B125" i="16"/>
  <c r="B131" i="16"/>
  <c r="B141" i="16"/>
  <c r="B147" i="16"/>
  <c r="B157" i="16"/>
  <c r="D165" i="16"/>
  <c r="D173" i="16"/>
  <c r="B179" i="16"/>
  <c r="B191" i="16"/>
  <c r="B205" i="16"/>
  <c r="B247" i="16"/>
  <c r="B275" i="16"/>
  <c r="D309" i="16"/>
  <c r="B343" i="16"/>
  <c r="C215" i="16"/>
  <c r="F215" i="16"/>
  <c r="C245" i="16"/>
  <c r="F245" i="16"/>
  <c r="C277" i="16"/>
  <c r="F277" i="16"/>
  <c r="C319" i="16"/>
  <c r="D387" i="16"/>
  <c r="D399" i="16"/>
  <c r="D215" i="16"/>
  <c r="B227" i="16"/>
  <c r="B249" i="16"/>
  <c r="B259" i="16"/>
  <c r="B277" i="16"/>
  <c r="D293" i="16"/>
  <c r="C397" i="16"/>
  <c r="F397" i="16"/>
  <c r="C377" i="16"/>
  <c r="F377" i="16"/>
  <c r="B211" i="16"/>
  <c r="P24" i="16"/>
  <c r="T24" i="16"/>
  <c r="X24" i="16"/>
  <c r="AB24" i="16"/>
  <c r="AF24" i="16"/>
  <c r="AJ24" i="16"/>
  <c r="B395" i="16"/>
  <c r="D351" i="16"/>
  <c r="B335" i="16"/>
  <c r="D323" i="16"/>
  <c r="D315" i="16"/>
  <c r="C307" i="16"/>
  <c r="D299" i="16"/>
  <c r="D291" i="16"/>
  <c r="D267" i="16"/>
  <c r="D225" i="16"/>
  <c r="F236" i="16"/>
  <c r="F258" i="16"/>
  <c r="F260" i="16"/>
  <c r="F294" i="16"/>
  <c r="F348" i="16"/>
  <c r="F296" i="16"/>
  <c r="F57" i="16"/>
  <c r="F216" i="16"/>
  <c r="F315" i="16"/>
  <c r="F331" i="16"/>
  <c r="F218" i="16"/>
  <c r="F276" i="16"/>
  <c r="F370" i="16"/>
  <c r="F195" i="16"/>
  <c r="F323" i="16"/>
  <c r="F359" i="16"/>
  <c r="F367" i="16"/>
  <c r="F138" i="16"/>
  <c r="F150" i="16"/>
  <c r="F154" i="16"/>
  <c r="F99" i="16"/>
  <c r="F128" i="16"/>
  <c r="F239" i="16"/>
  <c r="F264" i="16"/>
  <c r="F275" i="16"/>
  <c r="F187" i="16"/>
  <c r="F226" i="16"/>
  <c r="F110" i="16"/>
  <c r="F114" i="16"/>
  <c r="F61" i="16"/>
  <c r="F45" i="16"/>
  <c r="F25" i="16"/>
  <c r="F17" i="16"/>
  <c r="F360" i="16"/>
  <c r="F362" i="16"/>
  <c r="F248" i="16"/>
  <c r="F343" i="16"/>
  <c r="F380" i="16"/>
  <c r="AP24" i="16"/>
  <c r="AG10" i="15"/>
  <c r="G1" i="16"/>
  <c r="H1" i="16"/>
  <c r="F316" i="16"/>
  <c r="F318" i="16"/>
  <c r="F332" i="16"/>
  <c r="F269" i="16"/>
  <c r="AC2" i="16"/>
  <c r="R29" i="16"/>
  <c r="S29" i="16"/>
  <c r="T29" i="16"/>
  <c r="U27" i="16"/>
  <c r="F305" i="16"/>
  <c r="K1" i="16"/>
  <c r="K2" i="16"/>
  <c r="AA2" i="16"/>
  <c r="AO24" i="16"/>
  <c r="AE10" i="15"/>
  <c r="AN24" i="16"/>
  <c r="G3" i="16"/>
  <c r="F375" i="16"/>
  <c r="F307" i="16"/>
  <c r="F347" i="16"/>
  <c r="F10" i="15"/>
  <c r="O24" i="16"/>
  <c r="H10" i="15"/>
  <c r="Q24" i="16"/>
  <c r="J10" i="15"/>
  <c r="S24" i="16"/>
  <c r="L10" i="15"/>
  <c r="U24" i="16"/>
  <c r="W24" i="16"/>
  <c r="P10" i="15"/>
  <c r="Y24" i="16"/>
  <c r="R10" i="15"/>
  <c r="AA24" i="16"/>
  <c r="T10" i="15"/>
  <c r="AC24" i="16"/>
  <c r="V10" i="15"/>
  <c r="AE24" i="16"/>
  <c r="X10" i="15"/>
  <c r="AG24" i="16"/>
  <c r="Z10" i="15"/>
  <c r="AI24" i="16"/>
  <c r="AD10" i="15"/>
  <c r="AM24" i="16"/>
  <c r="F319" i="16"/>
  <c r="F3" i="16"/>
  <c r="G2" i="16"/>
</calcChain>
</file>

<file path=xl/sharedStrings.xml><?xml version="1.0" encoding="utf-8"?>
<sst xmlns="http://schemas.openxmlformats.org/spreadsheetml/2006/main" count="117" uniqueCount="108">
  <si>
    <t>S</t>
  </si>
  <si>
    <t>D</t>
  </si>
  <si>
    <t>DIAS DEL MES</t>
  </si>
  <si>
    <t>COEFICIENTES</t>
  </si>
  <si>
    <t>COEFICIENTE</t>
  </si>
  <si>
    <t xml:space="preserve">        DATOS DEL TRABAJADOR</t>
  </si>
  <si>
    <t>AÑO</t>
  </si>
  <si>
    <t>MES</t>
  </si>
  <si>
    <t>AÑOS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</si>
  <si>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</si>
  <si>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</si>
  <si>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</si>
  <si>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</si>
  <si>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</si>
  <si>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</si>
  <si>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</si>
  <si>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</si>
  <si>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</si>
  <si>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</si>
  <si>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</si>
  <si>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</si>
  <si>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</si>
  <si>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SEMANA</t>
  </si>
  <si>
    <t>L</t>
  </si>
  <si>
    <t>M</t>
  </si>
  <si>
    <t>J</t>
  </si>
  <si>
    <t>V</t>
  </si>
  <si>
    <t>APELLIDOS  Y NOMBRE</t>
  </si>
  <si>
    <t>X</t>
  </si>
  <si>
    <t>Días de no
Actividad</t>
  </si>
  <si>
    <t>x</t>
  </si>
  <si>
    <t>Letra NIF</t>
  </si>
  <si>
    <t>NIF / NIE</t>
  </si>
  <si>
    <t>Orden</t>
  </si>
  <si>
    <t>NIF/NIE</t>
  </si>
  <si>
    <t>Valor DNI/NIF</t>
  </si>
  <si>
    <t>Digitos control NIF</t>
  </si>
  <si>
    <t>Letra NIF calculada</t>
  </si>
  <si>
    <t>para marcar</t>
  </si>
  <si>
    <t>Datos formulario:</t>
  </si>
  <si>
    <t>Nombre empresa:</t>
  </si>
  <si>
    <t>Nº CCC empresa:</t>
  </si>
  <si>
    <t>NIF de Empresa:</t>
  </si>
  <si>
    <t>Nombre representante:</t>
  </si>
  <si>
    <t>Apellidos representante:</t>
  </si>
  <si>
    <t>NIF representante:</t>
  </si>
  <si>
    <t>Nº ERE:</t>
  </si>
  <si>
    <t>Día desde:</t>
  </si>
  <si>
    <t>Día hasta:</t>
  </si>
  <si>
    <t>CCC</t>
  </si>
  <si>
    <t>provincia</t>
  </si>
  <si>
    <t>nº empresa</t>
  </si>
  <si>
    <t>DC.texto</t>
  </si>
  <si>
    <t>verificación CCC</t>
  </si>
  <si>
    <t>provincia valor</t>
  </si>
  <si>
    <t>naf</t>
  </si>
  <si>
    <t>naf valor</t>
  </si>
  <si>
    <t>prov+naf</t>
  </si>
  <si>
    <t>DC</t>
  </si>
  <si>
    <t>DC texto</t>
  </si>
  <si>
    <t>calculo CCC</t>
  </si>
  <si>
    <t>Valor NIF</t>
  </si>
  <si>
    <t>DC.NIF</t>
  </si>
  <si>
    <t>verificación NIF</t>
  </si>
  <si>
    <t>NIF representante</t>
  </si>
  <si>
    <t>Nº ERE</t>
  </si>
  <si>
    <t>1ª parte</t>
  </si>
  <si>
    <t>2ª parte</t>
  </si>
  <si>
    <t>3ª parte</t>
  </si>
  <si>
    <t>texto</t>
  </si>
  <si>
    <t>valor</t>
  </si>
  <si>
    <t>DNI incorrecto:</t>
  </si>
  <si>
    <t>DNI repetido:</t>
  </si>
  <si>
    <t>Verificación trabajadores:</t>
  </si>
  <si>
    <t>nº trabajadores con dni correcto</t>
  </si>
  <si>
    <t>nº trabajadores incluidos</t>
  </si>
  <si>
    <t>dni</t>
  </si>
  <si>
    <t>trabajadores repetidos</t>
  </si>
  <si>
    <t>-</t>
  </si>
  <si>
    <t>Año:</t>
  </si>
  <si>
    <t>Mes:</t>
  </si>
  <si>
    <t>MáximoDiaMes:</t>
  </si>
  <si>
    <t>dias marcados fuera del mes</t>
  </si>
  <si>
    <t>letra NIF incluida?</t>
  </si>
  <si>
    <t>DC_NIF error</t>
  </si>
  <si>
    <t xml:space="preserve">Nº C.C.C.:  </t>
  </si>
  <si>
    <t xml:space="preserve">Día Desde:  </t>
  </si>
  <si>
    <t>Apellidos</t>
  </si>
  <si>
    <t>Nombre</t>
  </si>
  <si>
    <t>NIF Autorizado</t>
  </si>
  <si>
    <t xml:space="preserve">Nº ERTE:  </t>
  </si>
  <si>
    <t xml:space="preserve">Día Hasta:  </t>
  </si>
  <si>
    <t xml:space="preserve">AUTORIZADO CERTIFIC@:  </t>
  </si>
  <si>
    <t xml:space="preserve">NOMBRE DE LA EMPRESA:  </t>
  </si>
  <si>
    <t xml:space="preserve">CIF Empresa:  </t>
  </si>
  <si>
    <t>1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</si>
  <si>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</si>
  <si>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</si>
  <si>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</si>
  <si>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</si>
  <si>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</si>
  <si>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</si>
  <si>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</si>
  <si>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</si>
  <si>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</si>
  <si>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06</t>
  </si>
  <si>
    <t xml:space="preserve">Códigos de Actividad:
1: días no trabajados en el periodo.
3: días trabajados en el periodo.
4: días IT (excluidos del pago de la prestación por este sistema).
5: festivos.
6: vacaciones anuales retribuidas (excluidas del pago de la prestación)
</t>
  </si>
  <si>
    <t>verificación 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</si>
</sst>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/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2" fillId="0" borderId="0" xfId="0" applyFont="1"/>
    <xf numFmtId="164" fontId="12" fillId="0" borderId="0" xfId="0" quotePrefix="1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2" fontId="0" fillId="0" borderId="0" xfId="0" applyNumberFormat="1"/>
    <xf numFmtId="0" fontId="11" fillId="2" borderId="3" xfId="0" applyFont="1" applyFill="1" applyBorder="1" applyAlignment="1" applyProtection="1">
      <alignment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</xf>
    <xf numFmtId="0" fontId="7" fillId="2" borderId="8" xfId="0" applyFont="1" applyFill="1" applyBorder="1" applyAlignment="1">
      <alignment vertical="center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0" fontId="13" fillId="0" borderId="1" xfId="0" applyNumberFormat="1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0" fontId="1" fillId="0" borderId="0" xfId="1"/>
    <xf numFmtId="0" fontId="3" fillId="0" borderId="0" xfId="1" applyFont="1" applyAlignment="1">
      <alignment horizontal="center"/>
    </xf>
    <xf numFmtId="49" fontId="1" fillId="0" borderId="0" xfId="1" applyNumberFormat="1" applyFont="1"/>
    <xf numFmtId="0" fontId="1" fillId="0" borderId="0" xfId="1" quotePrefix="1" applyFont="1" applyAlignment="1">
      <alignment horizontal="left"/>
    </xf>
    <xf numFmtId="0" fontId="1" fillId="10" borderId="1" xfId="0" applyFont="1" applyFill="1" applyBorder="1" applyAlignment="1" applyProtection="1">
      <alignment horizontal="left" vertical="center"/>
      <protection locked="0"/>
    </xf>
    <xf numFmtId="0" fontId="1" fillId="0" borderId="12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0" fontId="1" fillId="0" borderId="18" xfId="1" applyFont="1" applyBorder="1" applyAlignment="1">
      <alignment horizontal="left" vertical="top" wrapText="1"/>
    </xf>
    <xf numFmtId="49" fontId="1" fillId="10" borderId="9" xfId="0" applyNumberFormat="1" applyFont="1" applyFill="1" applyBorder="1" applyAlignment="1" applyProtection="1">
      <alignment horizontal="left" vertical="center"/>
      <protection locked="0"/>
    </xf>
    <xf numFmtId="49" fontId="0" fillId="10" borderId="16" xfId="0" applyNumberFormat="1" applyFill="1" applyBorder="1" applyAlignment="1" applyProtection="1">
      <alignment horizontal="left" vertical="center"/>
      <protection locked="0"/>
    </xf>
    <xf numFmtId="49" fontId="0" fillId="10" borderId="17" xfId="0" applyNumberFormat="1" applyFill="1" applyBorder="1" applyAlignment="1" applyProtection="1">
      <alignment horizontal="left" vertical="center"/>
      <protection locked="0"/>
    </xf>
    <xf numFmtId="0" fontId="0" fillId="10" borderId="9" xfId="0" applyFill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horizontal="center" vertical="center"/>
      <protection locked="0"/>
    </xf>
    <xf numFmtId="0" fontId="1" fillId="10" borderId="9" xfId="0" applyFont="1" applyFill="1" applyBorder="1" applyAlignment="1" applyProtection="1">
      <alignment horizontal="left" vertical="center"/>
      <protection locked="0"/>
    </xf>
    <xf numFmtId="0" fontId="0" fillId="10" borderId="16" xfId="0" applyFill="1" applyBorder="1" applyAlignment="1" applyProtection="1">
      <alignment horizontal="left" vertical="center"/>
      <protection locked="0"/>
    </xf>
    <xf numFmtId="0" fontId="0" fillId="10" borderId="17" xfId="0" applyFill="1" applyBorder="1" applyAlignment="1" applyProtection="1">
      <alignment horizontal="left" vertical="center"/>
      <protection locked="0"/>
    </xf>
    <xf numFmtId="0" fontId="1" fillId="10" borderId="9" xfId="0" applyFont="1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 applyProtection="1">
      <alignment horizontal="center" vertical="center"/>
      <protection locked="0"/>
    </xf>
    <xf numFmtId="0" fontId="11" fillId="8" borderId="14" xfId="0" applyFont="1" applyFill="1" applyBorder="1" applyAlignment="1" applyProtection="1">
      <alignment horizontal="center" vertical="center"/>
      <protection locked="0"/>
    </xf>
    <xf numFmtId="0" fontId="11" fillId="8" borderId="15" xfId="0" applyFont="1" applyFill="1" applyBorder="1" applyAlignment="1" applyProtection="1">
      <alignment horizontal="center" vertical="center"/>
      <protection locked="0"/>
    </xf>
    <xf numFmtId="164" fontId="11" fillId="8" borderId="13" xfId="0" quotePrefix="1" applyNumberFormat="1" applyFont="1" applyFill="1" applyBorder="1" applyAlignment="1" applyProtection="1">
      <alignment horizontal="center" vertical="center"/>
      <protection locked="0"/>
    </xf>
    <xf numFmtId="164" fontId="11" fillId="8" borderId="15" xfId="0" applyNumberFormat="1" applyFont="1" applyFill="1" applyBorder="1" applyAlignment="1" applyProtection="1">
      <alignment horizontal="center" vertical="center"/>
      <protection locked="0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0"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1" tint="0.1499679555650502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ill>
        <patternFill>
          <bgColor indexed="6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6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7FF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 /><Relationship Id="rId3" Type="http://schemas.openxmlformats.org/officeDocument/2006/relationships/theme" Target="theme/theme1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10" Type="http://schemas.microsoft.com/office/2006/relationships/vbaProject" Target="vbaProject.bin" /><Relationship Id="rId4" Type="http://schemas.openxmlformats.org/officeDocument/2006/relationships/styles" Target="styles.xml" /><Relationship Id="rId9" Type="http://schemas.openxmlformats.org/officeDocument/2006/relationships/customXml" Target="../customXml/item3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127000</xdr:colOff>
          <xdr:row>4</xdr:row>
          <xdr:rowOff>0</xdr:rowOff>
        </xdr:from>
        <xdr:to>
          <xdr:col>36</xdr:col>
          <xdr:colOff>679450</xdr:colOff>
          <xdr:row>5</xdr:row>
          <xdr:rowOff>0</xdr:rowOff>
        </xdr:to>
        <xdr:sp macro="" textlink="">
          <xdr:nvSpPr>
            <xdr:cNvPr id="13599" name="Button 287" hidden="1">
              <a:extLst>
                <a:ext uri="{63B3BB69-23CF-44E3-9099-C40C66FF867C}">
                  <a14:compatExt spid="_x0000_s13599"/>
                </a:ext>
                <a:ext uri="{FF2B5EF4-FFF2-40B4-BE49-F238E27FC236}">
                  <a16:creationId xmlns:a16="http://schemas.microsoft.com/office/drawing/2014/main" id="{00000000-0008-0000-0000-00001F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67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AYUDA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31750</xdr:colOff>
          <xdr:row>8</xdr:row>
          <xdr:rowOff>31750</xdr:rowOff>
        </xdr:from>
        <xdr:to>
          <xdr:col>36</xdr:col>
          <xdr:colOff>660400</xdr:colOff>
          <xdr:row>9</xdr:row>
          <xdr:rowOff>222250</xdr:rowOff>
        </xdr:to>
        <xdr:sp macro="" textlink="">
          <xdr:nvSpPr>
            <xdr:cNvPr id="13600" name="Button 288" hidden="1">
              <a:extLst>
                <a:ext uri="{63B3BB69-23CF-44E3-9099-C40C66FF867C}">
                  <a14:compatExt spid="_x0000_s13600"/>
                </a:ext>
                <a:ext uri="{FF2B5EF4-FFF2-40B4-BE49-F238E27FC236}">
                  <a16:creationId xmlns:a16="http://schemas.microsoft.com/office/drawing/2014/main" id="{00000000-0008-0000-0000-00002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6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Días </a:t>
              </a:r>
            </a:p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Abono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133350</xdr:colOff>
          <xdr:row>0</xdr:row>
          <xdr:rowOff>88900</xdr:rowOff>
        </xdr:from>
        <xdr:to>
          <xdr:col>36</xdr:col>
          <xdr:colOff>660400</xdr:colOff>
          <xdr:row>2</xdr:row>
          <xdr:rowOff>0</xdr:rowOff>
        </xdr:to>
        <xdr:sp macro="" textlink="">
          <xdr:nvSpPr>
            <xdr:cNvPr id="13601" name="Button 289" hidden="1">
              <a:extLst>
                <a:ext uri="{63B3BB69-23CF-44E3-9099-C40C66FF867C}">
                  <a14:compatExt spid="_x0000_s13601"/>
                </a:ext>
                <a:ext uri="{FF2B5EF4-FFF2-40B4-BE49-F238E27FC236}">
                  <a16:creationId xmlns:a16="http://schemas.microsoft.com/office/drawing/2014/main" id="{00000000-0008-0000-0000-00002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6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Generacion XML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7" Type="http://schemas.openxmlformats.org/officeDocument/2006/relationships/ctrlProp" Target="../ctrlProps/ctrlProp3.xml" /><Relationship Id="rId2" Type="http://schemas.openxmlformats.org/officeDocument/2006/relationships/printerSettings" Target="../printerSettings/printerSettings2.bin" /><Relationship Id="rId1" Type="http://schemas.openxmlformats.org/officeDocument/2006/relationships/printerSettings" Target="../printerSettings/printerSettings1.bin" /><Relationship Id="rId6" Type="http://schemas.openxmlformats.org/officeDocument/2006/relationships/ctrlProp" Target="../ctrlProps/ctrlProp2.xml" /><Relationship Id="rId5" Type="http://schemas.openxmlformats.org/officeDocument/2006/relationships/ctrlProp" Target="../ctrlProps/ctrlProp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3"/>
  <dimension ref="A1:AM410"/>
  <sheetViews>
    <sheetView showGridLines="0" tabSelected="1" zoomScaleNormal="100" workbookViewId="0">
      <pane ySplit="10" topLeftCell="A11" activePane="bottomLeft" state="frozen"/>
      <selection pane="bottomLeft" activeCell="R8" sqref="R8:S8"/>
    </sheetView>
  </sheetViews>
  <sheetFormatPr defaultColWidth="9.03515625" defaultRowHeight="0" customHeight="1" zeroHeight="1" x14ac:dyDescent="0.15"/>
  <cols>
    <col min="1" max="1" width="6.7421875" style="9" customWidth="1"/>
    <col min="2" max="2" width="21.3046875" style="9" customWidth="1"/>
    <col min="3" max="3" width="44.23046875" style="8" customWidth="1"/>
    <col min="4" max="7" width="3.7734375" style="3" customWidth="1"/>
    <col min="8" max="8" width="3.7734375" style="5" customWidth="1"/>
    <col min="9" max="9" width="3.7734375" style="4" customWidth="1"/>
    <col min="10" max="14" width="3.7734375" style="3" customWidth="1"/>
    <col min="15" max="15" width="3.7734375" style="5" customWidth="1"/>
    <col min="16" max="16" width="3.7734375" style="4" customWidth="1"/>
    <col min="17" max="21" width="3.7734375" style="3" customWidth="1"/>
    <col min="22" max="22" width="3.7734375" style="5" customWidth="1"/>
    <col min="23" max="28" width="3.7734375" style="3" customWidth="1"/>
    <col min="29" max="29" width="3.7734375" style="5" customWidth="1"/>
    <col min="30" max="30" width="3.7734375" style="4" customWidth="1"/>
    <col min="31" max="34" width="3.7734375" style="3" customWidth="1"/>
    <col min="35" max="35" width="2.6953125" style="1" customWidth="1"/>
    <col min="36" max="36" width="10.78515625" style="1" customWidth="1"/>
    <col min="37" max="37" width="10.24609375" style="1" customWidth="1"/>
    <col min="38" max="38" width="2.55859375" style="1" customWidth="1"/>
    <col min="39" max="39" width="54.75" style="1" customWidth="1"/>
    <col min="40" max="16384" width="9.03515625" style="1"/>
  </cols>
  <sheetData>
    <row r="1" spans="1:39" ht="12" customHeight="1" x14ac:dyDescent="0.15">
      <c r="AM1" s="56" t="s">
        <v>106</v>
      </c>
    </row>
    <row r="2" spans="1:39" ht="20.100000000000001" customHeight="1" x14ac:dyDescent="0.15">
      <c r="B2" s="50" t="s">
        <v>93</v>
      </c>
      <c r="C2" s="55"/>
      <c r="I2" s="50" t="s">
        <v>85</v>
      </c>
      <c r="J2" s="59"/>
      <c r="K2" s="60"/>
      <c r="L2" s="60"/>
      <c r="M2" s="60"/>
      <c r="N2" s="60"/>
      <c r="O2" s="61"/>
      <c r="U2" s="50" t="s">
        <v>94</v>
      </c>
      <c r="V2" s="64"/>
      <c r="W2" s="65"/>
      <c r="X2" s="65"/>
      <c r="Y2" s="65"/>
      <c r="Z2" s="66"/>
      <c r="AD2" s="50" t="s">
        <v>86</v>
      </c>
      <c r="AE2" s="62"/>
      <c r="AF2" s="63"/>
      <c r="AM2" s="57"/>
    </row>
    <row r="3" spans="1:39" ht="6" customHeight="1" x14ac:dyDescent="0.1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M3" s="57"/>
    </row>
    <row r="4" spans="1:39" ht="15" customHeight="1" x14ac:dyDescent="0.15">
      <c r="C4" s="44" t="s">
        <v>87</v>
      </c>
      <c r="E4" s="44" t="s">
        <v>88</v>
      </c>
      <c r="K4" s="44" t="s">
        <v>89</v>
      </c>
      <c r="N4" s="5"/>
      <c r="O4" s="4"/>
      <c r="AM4" s="57"/>
    </row>
    <row r="5" spans="1:39" ht="20.100000000000001" customHeight="1" x14ac:dyDescent="0.15">
      <c r="B5" s="50" t="s">
        <v>92</v>
      </c>
      <c r="C5" s="55"/>
      <c r="E5" s="64"/>
      <c r="F5" s="65"/>
      <c r="G5" s="65"/>
      <c r="H5" s="65"/>
      <c r="I5" s="66"/>
      <c r="K5" s="64"/>
      <c r="L5" s="65"/>
      <c r="M5" s="65"/>
      <c r="N5" s="65"/>
      <c r="O5" s="66"/>
      <c r="U5" s="50" t="s">
        <v>90</v>
      </c>
      <c r="V5" s="67"/>
      <c r="W5" s="68"/>
      <c r="X5" s="68"/>
      <c r="Y5" s="68"/>
      <c r="Z5" s="63"/>
      <c r="AD5" s="50" t="s">
        <v>91</v>
      </c>
      <c r="AE5" s="62"/>
      <c r="AF5" s="63"/>
      <c r="AM5" s="57"/>
    </row>
    <row r="6" spans="1:39" ht="6" customHeight="1" x14ac:dyDescent="0.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M6" s="57"/>
    </row>
    <row r="7" spans="1:39" ht="9" customHeight="1" thickBot="1" x14ac:dyDescent="0.2">
      <c r="AM7" s="57"/>
    </row>
    <row r="8" spans="1:39" ht="18.75" customHeight="1" thickTop="1" thickBot="1" x14ac:dyDescent="0.2">
      <c r="A8" s="69" t="s">
        <v>5</v>
      </c>
      <c r="B8" s="70"/>
      <c r="C8" s="70"/>
      <c r="D8" s="12"/>
      <c r="E8" s="73" t="s">
        <v>6</v>
      </c>
      <c r="F8" s="73"/>
      <c r="G8" s="73"/>
      <c r="H8" s="73"/>
      <c r="I8" s="76">
        <v>2020</v>
      </c>
      <c r="J8" s="77"/>
      <c r="K8" s="78"/>
      <c r="L8" s="13"/>
      <c r="M8" s="13"/>
      <c r="N8" s="13"/>
      <c r="O8" s="73" t="s">
        <v>7</v>
      </c>
      <c r="P8" s="73"/>
      <c r="Q8" s="73"/>
      <c r="R8" s="79">
        <v>3</v>
      </c>
      <c r="S8" s="80"/>
      <c r="T8" s="22"/>
      <c r="U8" s="81" t="str">
        <f>IF(R8&lt;&gt;"",VLOOKUP(R8,MES,2),"")</f>
        <v>Marzo</v>
      </c>
      <c r="V8" s="82"/>
      <c r="W8" s="82"/>
      <c r="X8" s="82"/>
      <c r="Y8" s="82"/>
      <c r="Z8" s="82"/>
      <c r="AA8" s="82"/>
      <c r="AB8" s="82"/>
      <c r="AC8" s="83"/>
      <c r="AD8" s="13"/>
      <c r="AE8" s="13"/>
      <c r="AF8" s="13"/>
      <c r="AG8" s="13"/>
      <c r="AH8" s="14"/>
      <c r="AI8" s="3"/>
      <c r="AJ8" s="25" t="s">
        <v>4</v>
      </c>
      <c r="AK8" s="23">
        <v>1</v>
      </c>
      <c r="AM8" s="57"/>
    </row>
    <row r="9" spans="1:39" ht="18" customHeight="1" thickTop="1" thickBot="1" x14ac:dyDescent="0.2">
      <c r="A9" s="71"/>
      <c r="B9" s="72"/>
      <c r="C9" s="72"/>
      <c r="D9" s="2" t="str">
        <f>IF(ISERROR(VLOOKUP(DATOS!M22,SEMANAS,2)),"",VLOOKUP(DATOS!M22,SEMANAS,2))</f>
        <v>D</v>
      </c>
      <c r="E9" s="2" t="str">
        <f>IF(ISERROR(VLOOKUP(DATOS!N22,SEMANAS,2)),"",VLOOKUP(DATOS!N22,SEMANAS,2))</f>
        <v>L</v>
      </c>
      <c r="F9" s="2" t="str">
        <f>IF(ISERROR(VLOOKUP(DATOS!O22,SEMANAS,2)),"",VLOOKUP(DATOS!O22,SEMANAS,2))</f>
        <v>M</v>
      </c>
      <c r="G9" s="2" t="str">
        <f>IF(ISERROR(VLOOKUP(DATOS!P22,SEMANAS,2)),"",VLOOKUP(DATOS!P22,SEMANAS,2))</f>
        <v>X</v>
      </c>
      <c r="H9" s="2" t="str">
        <f>IF(ISERROR(VLOOKUP(DATOS!Q22,SEMANAS,2)),"",VLOOKUP(DATOS!Q22,SEMANAS,2))</f>
        <v>J</v>
      </c>
      <c r="I9" s="2" t="str">
        <f>IF(ISERROR(VLOOKUP(DATOS!R22,SEMANAS,2)),"",VLOOKUP(DATOS!R22,SEMANAS,2))</f>
        <v>V</v>
      </c>
      <c r="J9" s="2" t="str">
        <f>IF(ISERROR(VLOOKUP(DATOS!S22,SEMANAS,2)),"",VLOOKUP(DATOS!S22,SEMANAS,2))</f>
        <v>S</v>
      </c>
      <c r="K9" s="2" t="str">
        <f>IF(ISERROR(VLOOKUP(DATOS!T22,SEMANAS,2)),"",VLOOKUP(DATOS!T22,SEMANAS,2))</f>
        <v>D</v>
      </c>
      <c r="L9" s="2" t="str">
        <f>IF(ISERROR(VLOOKUP(DATOS!U22,SEMANAS,2)),"",VLOOKUP(DATOS!U22,SEMANAS,2))</f>
        <v>L</v>
      </c>
      <c r="M9" s="2" t="str">
        <f>IF(ISERROR(VLOOKUP(DATOS!V22,SEMANAS,2)),"",VLOOKUP(DATOS!V22,SEMANAS,2))</f>
        <v>M</v>
      </c>
      <c r="N9" s="2" t="str">
        <f>IF(ISERROR(VLOOKUP(DATOS!W22,SEMANAS,2)),"",VLOOKUP(DATOS!W22,SEMANAS,2))</f>
        <v>X</v>
      </c>
      <c r="O9" s="2" t="str">
        <f>IF(ISERROR(VLOOKUP(DATOS!X22,SEMANAS,2)),"",VLOOKUP(DATOS!X22,SEMANAS,2))</f>
        <v>J</v>
      </c>
      <c r="P9" s="2" t="str">
        <f>IF(ISERROR(VLOOKUP(DATOS!Y22,SEMANAS,2)),"",VLOOKUP(DATOS!Y22,SEMANAS,2))</f>
        <v>V</v>
      </c>
      <c r="Q9" s="2" t="str">
        <f>IF(ISERROR(VLOOKUP(DATOS!Z22,SEMANAS,2)),"",VLOOKUP(DATOS!Z22,SEMANAS,2))</f>
        <v>S</v>
      </c>
      <c r="R9" s="2" t="str">
        <f>IF(ISERROR(VLOOKUP(DATOS!AA22,SEMANAS,2)),"",VLOOKUP(DATOS!AA22,SEMANAS,2))</f>
        <v>D</v>
      </c>
      <c r="S9" s="2" t="str">
        <f>IF(ISERROR(VLOOKUP(DATOS!AB22,SEMANAS,2)),"",VLOOKUP(DATOS!AB22,SEMANAS,2))</f>
        <v>L</v>
      </c>
      <c r="T9" s="2" t="str">
        <f>IF(ISERROR(VLOOKUP(DATOS!AC22,SEMANAS,2)),"",VLOOKUP(DATOS!AC22,SEMANAS,2))</f>
        <v>M</v>
      </c>
      <c r="U9" s="2" t="str">
        <f>IF(ISERROR(VLOOKUP(DATOS!AD22,SEMANAS,2)),"",VLOOKUP(DATOS!AD22,SEMANAS,2))</f>
        <v>X</v>
      </c>
      <c r="V9" s="2" t="str">
        <f>IF(ISERROR(VLOOKUP(DATOS!AE22,SEMANAS,2)),"",VLOOKUP(DATOS!AE22,SEMANAS,2))</f>
        <v>J</v>
      </c>
      <c r="W9" s="2" t="str">
        <f>IF(ISERROR(VLOOKUP(DATOS!AF22,SEMANAS,2)),"",VLOOKUP(DATOS!AF22,SEMANAS,2))</f>
        <v>V</v>
      </c>
      <c r="X9" s="2" t="str">
        <f>IF(ISERROR(VLOOKUP(DATOS!AG22,SEMANAS,2)),"",VLOOKUP(DATOS!AG22,SEMANAS,2))</f>
        <v>S</v>
      </c>
      <c r="Y9" s="2" t="str">
        <f>IF(ISERROR(VLOOKUP(DATOS!AH22,SEMANAS,2)),"",VLOOKUP(DATOS!AH22,SEMANAS,2))</f>
        <v>D</v>
      </c>
      <c r="Z9" s="2" t="str">
        <f>IF(ISERROR(VLOOKUP(DATOS!AI22,SEMANAS,2)),"",VLOOKUP(DATOS!AI22,SEMANAS,2))</f>
        <v>L</v>
      </c>
      <c r="AA9" s="2" t="str">
        <f>IF(ISERROR(VLOOKUP(DATOS!AJ22,SEMANAS,2)),"",VLOOKUP(DATOS!AJ22,SEMANAS,2))</f>
        <v>M</v>
      </c>
      <c r="AB9" s="2" t="str">
        <f>IF(ISERROR(VLOOKUP(DATOS!AK22,SEMANAS,2)),"",VLOOKUP(DATOS!AK22,SEMANAS,2))</f>
        <v>X</v>
      </c>
      <c r="AC9" s="2" t="str">
        <f>IF(ISERROR(VLOOKUP(DATOS!AL22,SEMANAS,2)),"",VLOOKUP(DATOS!AL22,SEMANAS,2))</f>
        <v>J</v>
      </c>
      <c r="AD9" s="2" t="str">
        <f>IF(ISERROR(VLOOKUP(DATOS!AM22,SEMANAS,2)),"",VLOOKUP(DATOS!AM22,SEMANAS,2))</f>
        <v>V</v>
      </c>
      <c r="AE9" s="2" t="str">
        <f>IF(ISERROR(VLOOKUP(DATOS!AN22,SEMANAS,2)),"",VLOOKUP(DATOS!AN22,SEMANAS,2))</f>
        <v>S</v>
      </c>
      <c r="AF9" s="2" t="str">
        <f>IF(ISERROR(VLOOKUP(DATOS!AO22,SEMANAS,2)),"",VLOOKUP(DATOS!AO22,SEMANAS,2))</f>
        <v>D</v>
      </c>
      <c r="AG9" s="2" t="str">
        <f>IF(ISERROR(VLOOKUP(DATOS!AP22,SEMANAS,2)),"",VLOOKUP(DATOS!AP22,SEMANAS,2))</f>
        <v>L</v>
      </c>
      <c r="AH9" s="2" t="str">
        <f>IF(ISERROR(VLOOKUP(DATOS!AQ22,SEMANAS,2)),"",VLOOKUP(DATOS!AQ22,SEMANAS,2))</f>
        <v>M</v>
      </c>
      <c r="AI9" s="3"/>
      <c r="AJ9" s="74" t="s">
        <v>29</v>
      </c>
      <c r="AK9" s="19"/>
      <c r="AM9" s="58"/>
    </row>
    <row r="10" spans="1:39" ht="19.5" customHeight="1" x14ac:dyDescent="0.15">
      <c r="A10" s="28" t="s">
        <v>33</v>
      </c>
      <c r="B10" s="29" t="s">
        <v>32</v>
      </c>
      <c r="C10" s="29" t="s">
        <v>27</v>
      </c>
      <c r="D10" s="30">
        <f>IF(DATOS!M23,"",DATOS!M20)</f>
        <v>1</v>
      </c>
      <c r="E10" s="30">
        <f>IF(DATOS!N23,"",DATOS!N20)</f>
        <v>2</v>
      </c>
      <c r="F10" s="30">
        <f>IF(DATOS!O23,"",DATOS!O20)</f>
        <v>3</v>
      </c>
      <c r="G10" s="30">
        <f>IF(DATOS!P23,"",DATOS!P20)</f>
        <v>4</v>
      </c>
      <c r="H10" s="30">
        <f>IF(DATOS!Q23,"",DATOS!Q20)</f>
        <v>5</v>
      </c>
      <c r="I10" s="30">
        <f>IF(DATOS!R23,"",DATOS!R20)</f>
        <v>6</v>
      </c>
      <c r="J10" s="30">
        <f>IF(DATOS!S23,"",DATOS!S20)</f>
        <v>7</v>
      </c>
      <c r="K10" s="30">
        <f>IF(DATOS!T23,"",DATOS!T20)</f>
        <v>8</v>
      </c>
      <c r="L10" s="30">
        <f>IF(DATOS!U23,"",DATOS!U20)</f>
        <v>9</v>
      </c>
      <c r="M10" s="30">
        <f>IF(DATOS!V23,"",DATOS!V20)</f>
        <v>10</v>
      </c>
      <c r="N10" s="30">
        <f>IF(DATOS!W23,"",DATOS!W20)</f>
        <v>11</v>
      </c>
      <c r="O10" s="30">
        <f>IF(DATOS!X23,"",DATOS!X20)</f>
        <v>12</v>
      </c>
      <c r="P10" s="30">
        <f>IF(DATOS!Y23,"",DATOS!Y20)</f>
        <v>13</v>
      </c>
      <c r="Q10" s="30">
        <f>IF(DATOS!Z23,"",DATOS!Z20)</f>
        <v>14</v>
      </c>
      <c r="R10" s="30">
        <f>IF(DATOS!AA23,"",DATOS!AA20)</f>
        <v>15</v>
      </c>
      <c r="S10" s="30">
        <f>IF(DATOS!AB23,"",DATOS!AB20)</f>
        <v>16</v>
      </c>
      <c r="T10" s="30">
        <f>IF(DATOS!AC23,"",DATOS!AC20)</f>
        <v>17</v>
      </c>
      <c r="U10" s="30">
        <f>IF(DATOS!AD23,"",DATOS!AD20)</f>
        <v>18</v>
      </c>
      <c r="V10" s="30">
        <f>IF(DATOS!AE23,"",DATOS!AE20)</f>
        <v>19</v>
      </c>
      <c r="W10" s="30">
        <f>IF(DATOS!AF23,"",DATOS!AF20)</f>
        <v>20</v>
      </c>
      <c r="X10" s="30">
        <f>IF(DATOS!AG23,"",DATOS!AG20)</f>
        <v>21</v>
      </c>
      <c r="Y10" s="30">
        <f>IF(DATOS!AH23,"",DATOS!AH20)</f>
        <v>22</v>
      </c>
      <c r="Z10" s="30">
        <f>IF(DATOS!AI23,"",DATOS!AI20)</f>
        <v>23</v>
      </c>
      <c r="AA10" s="30">
        <f>IF(DATOS!AJ23,"",DATOS!AJ20)</f>
        <v>24</v>
      </c>
      <c r="AB10" s="30">
        <f>IF(DATOS!AK23,"",DATOS!AK20)</f>
        <v>25</v>
      </c>
      <c r="AC10" s="30">
        <f>IF(DATOS!AL23,"",DATOS!AL20)</f>
        <v>26</v>
      </c>
      <c r="AD10" s="30">
        <f>IF(DATOS!AM23,"",DATOS!AM20)</f>
        <v>27</v>
      </c>
      <c r="AE10" s="30">
        <f>IF(DATOS!AN23,"",DATOS!AN20)</f>
        <v>28</v>
      </c>
      <c r="AF10" s="30">
        <f>IF(DATOS!AO23,"",DATOS!AO20)</f>
        <v>29</v>
      </c>
      <c r="AG10" s="30">
        <f>IF(DATOS!AP23,"",DATOS!AP20)</f>
        <v>30</v>
      </c>
      <c r="AH10" s="30">
        <f>IF(DATOS!AQ23,"",DATOS!AQ20)</f>
        <v>31</v>
      </c>
      <c r="AI10" s="3"/>
      <c r="AJ10" s="75"/>
      <c r="AK10" s="19"/>
    </row>
    <row r="11" spans="1:39" ht="15" customHeight="1" x14ac:dyDescent="0.15">
      <c r="A11" s="26">
        <v>1</v>
      </c>
      <c r="B11" s="31"/>
      <c r="C11" s="3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4"/>
      <c r="AJ11" s="27" t="str">
        <f>IF(B11="","",COUNTIF(D11:AH11,"1")+COUNTIF(D11:AH11,"x"))</f>
        <v/>
      </c>
      <c r="AK11" s="20"/>
      <c r="AM11" s="10"/>
    </row>
    <row r="12" spans="1:39" ht="15" customHeight="1" x14ac:dyDescent="0.15">
      <c r="A12" s="26">
        <v>2</v>
      </c>
      <c r="B12" s="31"/>
      <c r="C12" s="3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24"/>
      <c r="AJ12" s="27" t="str">
        <f t="shared" ref="AJ12:AJ75" si="0">IF(B12="","",COUNTIF(D12:AH12,"1")+COUNTIF(D12:AH12,"x"))</f>
        <v/>
      </c>
      <c r="AK12" s="20"/>
      <c r="AM12" s="10"/>
    </row>
    <row r="13" spans="1:39" ht="15" customHeight="1" x14ac:dyDescent="0.15">
      <c r="A13" s="26">
        <v>3</v>
      </c>
      <c r="B13" s="33"/>
      <c r="C13" s="3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24"/>
      <c r="AJ13" s="27" t="str">
        <f t="shared" si="0"/>
        <v/>
      </c>
      <c r="AK13" s="20"/>
      <c r="AM13" s="10"/>
    </row>
    <row r="14" spans="1:39" ht="15" customHeight="1" x14ac:dyDescent="0.15">
      <c r="A14" s="26">
        <v>4</v>
      </c>
      <c r="B14" s="33"/>
      <c r="C14" s="3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24"/>
      <c r="AJ14" s="27" t="str">
        <f t="shared" si="0"/>
        <v/>
      </c>
      <c r="AK14" s="20"/>
      <c r="AM14" s="10"/>
    </row>
    <row r="15" spans="1:39" ht="15" customHeight="1" x14ac:dyDescent="0.15">
      <c r="A15" s="26">
        <v>5</v>
      </c>
      <c r="B15" s="33"/>
      <c r="C15" s="3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39"/>
      <c r="AG15" s="39"/>
      <c r="AH15" s="39"/>
      <c r="AI15" s="24"/>
      <c r="AJ15" s="27" t="str">
        <f t="shared" si="0"/>
        <v/>
      </c>
      <c r="AK15" s="20"/>
      <c r="AM15" s="10"/>
    </row>
    <row r="16" spans="1:39" ht="15" customHeight="1" x14ac:dyDescent="0.15">
      <c r="A16" s="26">
        <v>6</v>
      </c>
      <c r="B16" s="33"/>
      <c r="C16" s="33"/>
      <c r="D16" s="18"/>
      <c r="E16" s="18"/>
      <c r="F16" s="18"/>
      <c r="G16" s="18"/>
      <c r="H16" s="34"/>
      <c r="I16" s="18"/>
      <c r="J16" s="18"/>
      <c r="K16" s="18"/>
      <c r="L16" s="18"/>
      <c r="M16" s="18"/>
      <c r="N16" s="18"/>
      <c r="O16" s="34"/>
      <c r="P16" s="18"/>
      <c r="Q16" s="3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39"/>
      <c r="AG16" s="39"/>
      <c r="AH16" s="39"/>
      <c r="AI16" s="24"/>
      <c r="AJ16" s="27" t="str">
        <f t="shared" si="0"/>
        <v/>
      </c>
      <c r="AK16" s="20"/>
      <c r="AM16" s="10"/>
    </row>
    <row r="17" spans="1:39" ht="15" customHeight="1" x14ac:dyDescent="0.15">
      <c r="A17" s="26">
        <v>7</v>
      </c>
      <c r="B17" s="33"/>
      <c r="C17" s="3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39"/>
      <c r="AG17" s="39"/>
      <c r="AH17" s="39"/>
      <c r="AI17" s="24"/>
      <c r="AJ17" s="27" t="str">
        <f t="shared" si="0"/>
        <v/>
      </c>
      <c r="AK17" s="20"/>
      <c r="AM17" s="10"/>
    </row>
    <row r="18" spans="1:39" ht="15" customHeight="1" x14ac:dyDescent="0.15">
      <c r="A18" s="26">
        <v>8</v>
      </c>
      <c r="B18" s="33"/>
      <c r="C18" s="3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39"/>
      <c r="AG18" s="39"/>
      <c r="AH18" s="39"/>
      <c r="AI18" s="24"/>
      <c r="AJ18" s="27" t="str">
        <f t="shared" si="0"/>
        <v/>
      </c>
      <c r="AK18" s="20"/>
      <c r="AM18" s="10"/>
    </row>
    <row r="19" spans="1:39" ht="15" customHeight="1" x14ac:dyDescent="0.15">
      <c r="A19" s="26">
        <v>9</v>
      </c>
      <c r="B19" s="33"/>
      <c r="C19" s="3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39"/>
      <c r="AG19" s="39"/>
      <c r="AH19" s="39"/>
      <c r="AI19" s="24"/>
      <c r="AJ19" s="27" t="str">
        <f t="shared" si="0"/>
        <v/>
      </c>
      <c r="AK19" s="20"/>
      <c r="AM19" s="10"/>
    </row>
    <row r="20" spans="1:39" ht="15" customHeight="1" x14ac:dyDescent="0.15">
      <c r="A20" s="26">
        <v>10</v>
      </c>
      <c r="B20" s="33"/>
      <c r="C20" s="3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39"/>
      <c r="AG20" s="39"/>
      <c r="AH20" s="39"/>
      <c r="AI20" s="24"/>
      <c r="AJ20" s="27" t="str">
        <f t="shared" si="0"/>
        <v/>
      </c>
      <c r="AK20" s="20"/>
      <c r="AM20" s="10"/>
    </row>
    <row r="21" spans="1:39" ht="15" customHeight="1" x14ac:dyDescent="0.15">
      <c r="A21" s="26">
        <v>11</v>
      </c>
      <c r="B21" s="33"/>
      <c r="C21" s="3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39"/>
      <c r="AG21" s="39"/>
      <c r="AH21" s="39"/>
      <c r="AI21" s="24"/>
      <c r="AJ21" s="27" t="str">
        <f t="shared" si="0"/>
        <v/>
      </c>
      <c r="AK21" s="20"/>
      <c r="AM21" s="10"/>
    </row>
    <row r="22" spans="1:39" ht="15" customHeight="1" x14ac:dyDescent="0.15">
      <c r="A22" s="26">
        <v>12</v>
      </c>
      <c r="B22" s="33"/>
      <c r="C22" s="3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39"/>
      <c r="AG22" s="39"/>
      <c r="AH22" s="39"/>
      <c r="AI22" s="24"/>
      <c r="AJ22" s="27" t="str">
        <f t="shared" si="0"/>
        <v/>
      </c>
      <c r="AK22" s="20"/>
      <c r="AM22" s="10"/>
    </row>
    <row r="23" spans="1:39" ht="15" customHeight="1" x14ac:dyDescent="0.15">
      <c r="A23" s="26">
        <v>13</v>
      </c>
      <c r="B23" s="33"/>
      <c r="C23" s="3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39"/>
      <c r="AG23" s="39"/>
      <c r="AH23" s="39"/>
      <c r="AI23" s="24"/>
      <c r="AJ23" s="27" t="str">
        <f t="shared" si="0"/>
        <v/>
      </c>
      <c r="AK23" s="20"/>
      <c r="AM23" s="10"/>
    </row>
    <row r="24" spans="1:39" ht="15" customHeight="1" x14ac:dyDescent="0.15">
      <c r="A24" s="26">
        <v>14</v>
      </c>
      <c r="B24" s="33"/>
      <c r="C24" s="3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39"/>
      <c r="AG24" s="39"/>
      <c r="AH24" s="39"/>
      <c r="AI24" s="24"/>
      <c r="AJ24" s="27" t="str">
        <f t="shared" si="0"/>
        <v/>
      </c>
      <c r="AK24" s="20"/>
      <c r="AM24" s="10"/>
    </row>
    <row r="25" spans="1:39" ht="15" customHeight="1" x14ac:dyDescent="0.15">
      <c r="A25" s="26">
        <v>15</v>
      </c>
      <c r="B25" s="33"/>
      <c r="C25" s="3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39"/>
      <c r="AG25" s="39"/>
      <c r="AH25" s="39"/>
      <c r="AI25" s="24"/>
      <c r="AJ25" s="27" t="str">
        <f t="shared" si="0"/>
        <v/>
      </c>
      <c r="AK25" s="20"/>
      <c r="AM25" s="10"/>
    </row>
    <row r="26" spans="1:39" ht="15" customHeight="1" x14ac:dyDescent="0.15">
      <c r="A26" s="26">
        <v>16</v>
      </c>
      <c r="B26" s="33"/>
      <c r="C26" s="3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39"/>
      <c r="AG26" s="39"/>
      <c r="AH26" s="39"/>
      <c r="AI26" s="24"/>
      <c r="AJ26" s="27" t="str">
        <f t="shared" si="0"/>
        <v/>
      </c>
      <c r="AK26" s="20"/>
      <c r="AM26" s="10"/>
    </row>
    <row r="27" spans="1:39" ht="15" customHeight="1" x14ac:dyDescent="0.15">
      <c r="A27" s="26">
        <v>17</v>
      </c>
      <c r="B27" s="33"/>
      <c r="C27" s="3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39"/>
      <c r="AG27" s="39"/>
      <c r="AH27" s="39"/>
      <c r="AI27" s="24"/>
      <c r="AJ27" s="27" t="str">
        <f t="shared" si="0"/>
        <v/>
      </c>
      <c r="AK27" s="20"/>
      <c r="AM27" s="10"/>
    </row>
    <row r="28" spans="1:39" ht="15" customHeight="1" x14ac:dyDescent="0.15">
      <c r="A28" s="26">
        <v>18</v>
      </c>
      <c r="B28" s="33"/>
      <c r="C28" s="3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39"/>
      <c r="AG28" s="39"/>
      <c r="AH28" s="39"/>
      <c r="AI28" s="24"/>
      <c r="AJ28" s="27" t="str">
        <f t="shared" si="0"/>
        <v/>
      </c>
      <c r="AK28" s="20"/>
      <c r="AM28" s="10"/>
    </row>
    <row r="29" spans="1:39" ht="15" customHeight="1" x14ac:dyDescent="0.15">
      <c r="A29" s="26">
        <v>19</v>
      </c>
      <c r="B29" s="33"/>
      <c r="C29" s="3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39"/>
      <c r="AG29" s="39"/>
      <c r="AH29" s="39"/>
      <c r="AI29" s="24"/>
      <c r="AJ29" s="27" t="str">
        <f t="shared" si="0"/>
        <v/>
      </c>
      <c r="AK29" s="20"/>
      <c r="AM29" s="10"/>
    </row>
    <row r="30" spans="1:39" ht="15" customHeight="1" x14ac:dyDescent="0.15">
      <c r="A30" s="26">
        <v>20</v>
      </c>
      <c r="B30" s="33"/>
      <c r="C30" s="3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39"/>
      <c r="AG30" s="39"/>
      <c r="AH30" s="39"/>
      <c r="AI30" s="24"/>
      <c r="AJ30" s="27" t="str">
        <f t="shared" si="0"/>
        <v/>
      </c>
      <c r="AK30" s="20"/>
      <c r="AM30" s="10"/>
    </row>
    <row r="31" spans="1:39" ht="15" customHeight="1" x14ac:dyDescent="0.15">
      <c r="A31" s="26">
        <v>21</v>
      </c>
      <c r="B31" s="33"/>
      <c r="C31" s="3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39"/>
      <c r="AG31" s="39"/>
      <c r="AH31" s="39"/>
      <c r="AI31" s="24"/>
      <c r="AJ31" s="27" t="str">
        <f t="shared" si="0"/>
        <v/>
      </c>
      <c r="AK31" s="20"/>
      <c r="AM31" s="10"/>
    </row>
    <row r="32" spans="1:39" ht="15" customHeight="1" x14ac:dyDescent="0.15">
      <c r="A32" s="26">
        <v>22</v>
      </c>
      <c r="B32" s="33"/>
      <c r="C32" s="3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39"/>
      <c r="AG32" s="39"/>
      <c r="AH32" s="39"/>
      <c r="AI32" s="24"/>
      <c r="AJ32" s="27" t="str">
        <f t="shared" si="0"/>
        <v/>
      </c>
      <c r="AK32" s="20"/>
      <c r="AM32" s="10"/>
    </row>
    <row r="33" spans="1:39" ht="15" customHeight="1" x14ac:dyDescent="0.15">
      <c r="A33" s="26">
        <v>23</v>
      </c>
      <c r="B33" s="33"/>
      <c r="C33" s="3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39"/>
      <c r="AG33" s="39"/>
      <c r="AH33" s="39"/>
      <c r="AI33" s="24"/>
      <c r="AJ33" s="27" t="str">
        <f t="shared" si="0"/>
        <v/>
      </c>
      <c r="AK33" s="20"/>
      <c r="AM33" s="10"/>
    </row>
    <row r="34" spans="1:39" ht="15" customHeight="1" x14ac:dyDescent="0.15">
      <c r="A34" s="26">
        <v>24</v>
      </c>
      <c r="B34" s="33"/>
      <c r="C34" s="3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39"/>
      <c r="AG34" s="39"/>
      <c r="AH34" s="39"/>
      <c r="AI34" s="24"/>
      <c r="AJ34" s="27" t="str">
        <f t="shared" si="0"/>
        <v/>
      </c>
      <c r="AK34" s="20"/>
      <c r="AM34" s="10"/>
    </row>
    <row r="35" spans="1:39" ht="15" customHeight="1" x14ac:dyDescent="0.15">
      <c r="A35" s="26">
        <v>25</v>
      </c>
      <c r="B35" s="33"/>
      <c r="C35" s="3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39"/>
      <c r="AG35" s="39"/>
      <c r="AH35" s="39"/>
      <c r="AI35" s="24"/>
      <c r="AJ35" s="27" t="str">
        <f t="shared" si="0"/>
        <v/>
      </c>
      <c r="AK35" s="20"/>
      <c r="AM35" s="10"/>
    </row>
    <row r="36" spans="1:39" ht="15" customHeight="1" x14ac:dyDescent="0.15">
      <c r="A36" s="26">
        <v>26</v>
      </c>
      <c r="B36" s="33"/>
      <c r="C36" s="3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39"/>
      <c r="AG36" s="39"/>
      <c r="AH36" s="39"/>
      <c r="AI36" s="24"/>
      <c r="AJ36" s="27" t="str">
        <f t="shared" si="0"/>
        <v/>
      </c>
      <c r="AK36" s="20"/>
      <c r="AM36" s="10"/>
    </row>
    <row r="37" spans="1:39" ht="15" customHeight="1" x14ac:dyDescent="0.15">
      <c r="A37" s="26">
        <v>27</v>
      </c>
      <c r="B37" s="33"/>
      <c r="C37" s="3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39"/>
      <c r="AG37" s="39"/>
      <c r="AH37" s="39"/>
      <c r="AI37" s="24"/>
      <c r="AJ37" s="27" t="str">
        <f t="shared" si="0"/>
        <v/>
      </c>
      <c r="AK37" s="20"/>
      <c r="AM37" s="10"/>
    </row>
    <row r="38" spans="1:39" ht="15" customHeight="1" x14ac:dyDescent="0.15">
      <c r="A38" s="26">
        <v>28</v>
      </c>
      <c r="B38" s="33"/>
      <c r="C38" s="3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39"/>
      <c r="AG38" s="39"/>
      <c r="AH38" s="39"/>
      <c r="AI38" s="24"/>
      <c r="AJ38" s="27" t="str">
        <f t="shared" si="0"/>
        <v/>
      </c>
      <c r="AK38" s="20"/>
      <c r="AM38" s="10"/>
    </row>
    <row r="39" spans="1:39" ht="15" customHeight="1" x14ac:dyDescent="0.15">
      <c r="A39" s="26">
        <v>29</v>
      </c>
      <c r="B39" s="33"/>
      <c r="C39" s="3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39"/>
      <c r="AG39" s="39"/>
      <c r="AH39" s="39"/>
      <c r="AI39" s="24"/>
      <c r="AJ39" s="27" t="str">
        <f t="shared" si="0"/>
        <v/>
      </c>
      <c r="AK39" s="20"/>
      <c r="AM39" s="10"/>
    </row>
    <row r="40" spans="1:39" ht="15" customHeight="1" x14ac:dyDescent="0.15">
      <c r="A40" s="26">
        <v>30</v>
      </c>
      <c r="B40" s="33"/>
      <c r="C40" s="3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39"/>
      <c r="AG40" s="39"/>
      <c r="AH40" s="39"/>
      <c r="AI40" s="24"/>
      <c r="AJ40" s="27" t="str">
        <f t="shared" si="0"/>
        <v/>
      </c>
      <c r="AK40" s="20"/>
      <c r="AM40" s="10"/>
    </row>
    <row r="41" spans="1:39" ht="15" customHeight="1" x14ac:dyDescent="0.15">
      <c r="A41" s="26">
        <v>31</v>
      </c>
      <c r="B41" s="33"/>
      <c r="C41" s="3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39"/>
      <c r="AG41" s="39"/>
      <c r="AH41" s="39"/>
      <c r="AI41" s="24"/>
      <c r="AJ41" s="27" t="str">
        <f t="shared" si="0"/>
        <v/>
      </c>
      <c r="AK41" s="20"/>
      <c r="AM41" s="10"/>
    </row>
    <row r="42" spans="1:39" ht="15" customHeight="1" x14ac:dyDescent="0.15">
      <c r="A42" s="26">
        <v>32</v>
      </c>
      <c r="B42" s="33"/>
      <c r="C42" s="33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39"/>
      <c r="AG42" s="39"/>
      <c r="AH42" s="39"/>
      <c r="AI42" s="24"/>
      <c r="AJ42" s="27" t="str">
        <f t="shared" si="0"/>
        <v/>
      </c>
      <c r="AK42" s="20"/>
      <c r="AM42" s="10"/>
    </row>
    <row r="43" spans="1:39" ht="15" customHeight="1" x14ac:dyDescent="0.15">
      <c r="A43" s="26">
        <v>33</v>
      </c>
      <c r="B43" s="33"/>
      <c r="C43" s="3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39"/>
      <c r="AG43" s="39"/>
      <c r="AH43" s="39"/>
      <c r="AI43" s="24"/>
      <c r="AJ43" s="27" t="str">
        <f t="shared" si="0"/>
        <v/>
      </c>
      <c r="AK43" s="20"/>
      <c r="AM43" s="10"/>
    </row>
    <row r="44" spans="1:39" ht="15" customHeight="1" x14ac:dyDescent="0.15">
      <c r="A44" s="26">
        <v>34</v>
      </c>
      <c r="B44" s="33"/>
      <c r="C44" s="33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39"/>
      <c r="AG44" s="39"/>
      <c r="AH44" s="39"/>
      <c r="AI44" s="24"/>
      <c r="AJ44" s="27" t="str">
        <f t="shared" si="0"/>
        <v/>
      </c>
      <c r="AK44" s="20"/>
      <c r="AM44" s="10"/>
    </row>
    <row r="45" spans="1:39" ht="15" customHeight="1" x14ac:dyDescent="0.15">
      <c r="A45" s="26">
        <v>35</v>
      </c>
      <c r="B45" s="33"/>
      <c r="C45" s="3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39"/>
      <c r="AG45" s="39"/>
      <c r="AH45" s="39"/>
      <c r="AI45" s="24"/>
      <c r="AJ45" s="27" t="str">
        <f t="shared" si="0"/>
        <v/>
      </c>
      <c r="AK45" s="20"/>
      <c r="AM45" s="10"/>
    </row>
    <row r="46" spans="1:39" ht="15" customHeight="1" x14ac:dyDescent="0.15">
      <c r="A46" s="26">
        <v>36</v>
      </c>
      <c r="B46" s="33"/>
      <c r="C46" s="3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39"/>
      <c r="AG46" s="39"/>
      <c r="AH46" s="39"/>
      <c r="AI46" s="24"/>
      <c r="AJ46" s="27" t="str">
        <f t="shared" si="0"/>
        <v/>
      </c>
      <c r="AK46" s="20"/>
      <c r="AM46" s="10"/>
    </row>
    <row r="47" spans="1:39" ht="15" customHeight="1" x14ac:dyDescent="0.15">
      <c r="A47" s="26">
        <v>37</v>
      </c>
      <c r="B47" s="33"/>
      <c r="C47" s="3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39"/>
      <c r="AG47" s="39"/>
      <c r="AH47" s="39"/>
      <c r="AI47" s="24"/>
      <c r="AJ47" s="27" t="str">
        <f t="shared" si="0"/>
        <v/>
      </c>
      <c r="AK47" s="20"/>
      <c r="AM47" s="10"/>
    </row>
    <row r="48" spans="1:39" ht="15" customHeight="1" x14ac:dyDescent="0.15">
      <c r="A48" s="26">
        <v>38</v>
      </c>
      <c r="B48" s="33"/>
      <c r="C48" s="3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39"/>
      <c r="AG48" s="39"/>
      <c r="AH48" s="39"/>
      <c r="AI48" s="24"/>
      <c r="AJ48" s="27" t="str">
        <f t="shared" si="0"/>
        <v/>
      </c>
      <c r="AK48" s="20"/>
      <c r="AM48" s="10"/>
    </row>
    <row r="49" spans="1:39" ht="15" customHeight="1" x14ac:dyDescent="0.15">
      <c r="A49" s="26">
        <v>39</v>
      </c>
      <c r="B49" s="33"/>
      <c r="C49" s="3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39"/>
      <c r="AG49" s="39"/>
      <c r="AH49" s="39"/>
      <c r="AI49" s="24"/>
      <c r="AJ49" s="27" t="str">
        <f t="shared" si="0"/>
        <v/>
      </c>
      <c r="AK49" s="20"/>
      <c r="AM49" s="10"/>
    </row>
    <row r="50" spans="1:39" ht="15" customHeight="1" x14ac:dyDescent="0.15">
      <c r="A50" s="26">
        <v>40</v>
      </c>
      <c r="B50" s="33"/>
      <c r="C50" s="3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39"/>
      <c r="AG50" s="39"/>
      <c r="AH50" s="39"/>
      <c r="AI50" s="24"/>
      <c r="AJ50" s="27" t="str">
        <f t="shared" si="0"/>
        <v/>
      </c>
      <c r="AK50" s="20"/>
      <c r="AM50" s="10"/>
    </row>
    <row r="51" spans="1:39" ht="15" customHeight="1" x14ac:dyDescent="0.15">
      <c r="A51" s="26">
        <v>41</v>
      </c>
      <c r="B51" s="33"/>
      <c r="C51" s="3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39"/>
      <c r="AG51" s="39"/>
      <c r="AH51" s="39"/>
      <c r="AI51" s="24"/>
      <c r="AJ51" s="27" t="str">
        <f t="shared" si="0"/>
        <v/>
      </c>
      <c r="AK51" s="20"/>
      <c r="AM51" s="10"/>
    </row>
    <row r="52" spans="1:39" ht="15" customHeight="1" x14ac:dyDescent="0.15">
      <c r="A52" s="26">
        <v>42</v>
      </c>
      <c r="B52" s="33"/>
      <c r="C52" s="3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39"/>
      <c r="AG52" s="39"/>
      <c r="AH52" s="39"/>
      <c r="AI52" s="24"/>
      <c r="AJ52" s="27" t="str">
        <f t="shared" si="0"/>
        <v/>
      </c>
      <c r="AK52" s="20"/>
      <c r="AM52" s="10"/>
    </row>
    <row r="53" spans="1:39" ht="15" customHeight="1" x14ac:dyDescent="0.15">
      <c r="A53" s="26">
        <v>43</v>
      </c>
      <c r="B53" s="33"/>
      <c r="C53" s="3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39"/>
      <c r="AG53" s="39"/>
      <c r="AH53" s="39"/>
      <c r="AI53" s="24"/>
      <c r="AJ53" s="27" t="str">
        <f t="shared" si="0"/>
        <v/>
      </c>
      <c r="AK53" s="20"/>
      <c r="AM53" s="10"/>
    </row>
    <row r="54" spans="1:39" ht="15" customHeight="1" x14ac:dyDescent="0.15">
      <c r="A54" s="26">
        <v>44</v>
      </c>
      <c r="B54" s="33"/>
      <c r="C54" s="3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39"/>
      <c r="AG54" s="39"/>
      <c r="AH54" s="39"/>
      <c r="AI54" s="24"/>
      <c r="AJ54" s="27" t="str">
        <f t="shared" si="0"/>
        <v/>
      </c>
      <c r="AK54" s="20"/>
      <c r="AM54" s="10"/>
    </row>
    <row r="55" spans="1:39" ht="15" customHeight="1" x14ac:dyDescent="0.15">
      <c r="A55" s="26">
        <v>45</v>
      </c>
      <c r="B55" s="33"/>
      <c r="C55" s="3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39"/>
      <c r="AG55" s="39"/>
      <c r="AH55" s="39"/>
      <c r="AI55" s="24"/>
      <c r="AJ55" s="27" t="str">
        <f t="shared" si="0"/>
        <v/>
      </c>
      <c r="AK55" s="20"/>
      <c r="AM55" s="10"/>
    </row>
    <row r="56" spans="1:39" ht="15" customHeight="1" x14ac:dyDescent="0.15">
      <c r="A56" s="26">
        <v>46</v>
      </c>
      <c r="B56" s="33"/>
      <c r="C56" s="3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39"/>
      <c r="AG56" s="39"/>
      <c r="AH56" s="39"/>
      <c r="AI56" s="24"/>
      <c r="AJ56" s="27" t="str">
        <f t="shared" si="0"/>
        <v/>
      </c>
      <c r="AK56" s="20"/>
      <c r="AM56" s="10"/>
    </row>
    <row r="57" spans="1:39" ht="15" customHeight="1" x14ac:dyDescent="0.15">
      <c r="A57" s="26">
        <v>47</v>
      </c>
      <c r="B57" s="33"/>
      <c r="C57" s="3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39"/>
      <c r="AG57" s="39"/>
      <c r="AH57" s="39"/>
      <c r="AI57" s="24"/>
      <c r="AJ57" s="27" t="str">
        <f t="shared" si="0"/>
        <v/>
      </c>
      <c r="AK57" s="20"/>
      <c r="AM57" s="10"/>
    </row>
    <row r="58" spans="1:39" ht="15" customHeight="1" x14ac:dyDescent="0.15">
      <c r="A58" s="26">
        <v>48</v>
      </c>
      <c r="B58" s="33"/>
      <c r="C58" s="33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39"/>
      <c r="AG58" s="39"/>
      <c r="AH58" s="39"/>
      <c r="AI58" s="24"/>
      <c r="AJ58" s="27" t="str">
        <f t="shared" si="0"/>
        <v/>
      </c>
      <c r="AK58" s="20"/>
      <c r="AM58" s="10"/>
    </row>
    <row r="59" spans="1:39" ht="15" customHeight="1" x14ac:dyDescent="0.15">
      <c r="A59" s="26">
        <v>49</v>
      </c>
      <c r="B59" s="33"/>
      <c r="C59" s="33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39"/>
      <c r="AG59" s="39"/>
      <c r="AH59" s="39"/>
      <c r="AI59" s="24"/>
      <c r="AJ59" s="27" t="str">
        <f t="shared" si="0"/>
        <v/>
      </c>
      <c r="AK59" s="20"/>
      <c r="AM59" s="10"/>
    </row>
    <row r="60" spans="1:39" ht="15" customHeight="1" x14ac:dyDescent="0.15">
      <c r="A60" s="26">
        <v>50</v>
      </c>
      <c r="B60" s="33"/>
      <c r="C60" s="33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39"/>
      <c r="AG60" s="39"/>
      <c r="AH60" s="39"/>
      <c r="AI60" s="24"/>
      <c r="AJ60" s="27" t="str">
        <f t="shared" si="0"/>
        <v/>
      </c>
      <c r="AK60" s="20"/>
      <c r="AM60" s="10"/>
    </row>
    <row r="61" spans="1:39" ht="15" customHeight="1" x14ac:dyDescent="0.15">
      <c r="A61" s="26">
        <v>51</v>
      </c>
      <c r="B61" s="33"/>
      <c r="C61" s="33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39"/>
      <c r="AG61" s="39"/>
      <c r="AH61" s="39"/>
      <c r="AI61" s="24"/>
      <c r="AJ61" s="27" t="str">
        <f t="shared" si="0"/>
        <v/>
      </c>
      <c r="AK61" s="20"/>
      <c r="AM61" s="10"/>
    </row>
    <row r="62" spans="1:39" ht="15" customHeight="1" x14ac:dyDescent="0.15">
      <c r="A62" s="26">
        <v>52</v>
      </c>
      <c r="B62" s="33"/>
      <c r="C62" s="3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39"/>
      <c r="AG62" s="39"/>
      <c r="AH62" s="39"/>
      <c r="AI62" s="24"/>
      <c r="AJ62" s="27" t="str">
        <f t="shared" si="0"/>
        <v/>
      </c>
      <c r="AK62" s="20"/>
      <c r="AM62" s="10"/>
    </row>
    <row r="63" spans="1:39" ht="15" customHeight="1" x14ac:dyDescent="0.15">
      <c r="A63" s="26">
        <v>53</v>
      </c>
      <c r="B63" s="33"/>
      <c r="C63" s="3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39"/>
      <c r="AG63" s="39"/>
      <c r="AH63" s="39"/>
      <c r="AI63" s="24"/>
      <c r="AJ63" s="27" t="str">
        <f t="shared" si="0"/>
        <v/>
      </c>
      <c r="AK63" s="20"/>
      <c r="AM63" s="10"/>
    </row>
    <row r="64" spans="1:39" ht="15" customHeight="1" x14ac:dyDescent="0.15">
      <c r="A64" s="26">
        <v>54</v>
      </c>
      <c r="B64" s="33"/>
      <c r="C64" s="3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39"/>
      <c r="AG64" s="39"/>
      <c r="AH64" s="39"/>
      <c r="AI64" s="24"/>
      <c r="AJ64" s="27" t="str">
        <f t="shared" si="0"/>
        <v/>
      </c>
      <c r="AK64" s="20"/>
      <c r="AM64" s="10"/>
    </row>
    <row r="65" spans="1:39" ht="15" customHeight="1" x14ac:dyDescent="0.15">
      <c r="A65" s="26">
        <v>55</v>
      </c>
      <c r="B65" s="33"/>
      <c r="C65" s="33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39"/>
      <c r="AG65" s="39"/>
      <c r="AH65" s="39"/>
      <c r="AI65" s="24"/>
      <c r="AJ65" s="27" t="str">
        <f t="shared" si="0"/>
        <v/>
      </c>
      <c r="AK65" s="20"/>
      <c r="AM65" s="10"/>
    </row>
    <row r="66" spans="1:39" ht="15" customHeight="1" x14ac:dyDescent="0.15">
      <c r="A66" s="26">
        <v>56</v>
      </c>
      <c r="B66" s="33"/>
      <c r="C66" s="33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39"/>
      <c r="AG66" s="39"/>
      <c r="AH66" s="39"/>
      <c r="AI66" s="24"/>
      <c r="AJ66" s="27" t="str">
        <f t="shared" si="0"/>
        <v/>
      </c>
      <c r="AK66" s="20"/>
      <c r="AM66" s="10"/>
    </row>
    <row r="67" spans="1:39" ht="15" customHeight="1" x14ac:dyDescent="0.15">
      <c r="A67" s="26">
        <v>57</v>
      </c>
      <c r="B67" s="33"/>
      <c r="C67" s="3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39"/>
      <c r="AG67" s="39"/>
      <c r="AH67" s="39"/>
      <c r="AI67" s="24"/>
      <c r="AJ67" s="27" t="str">
        <f t="shared" si="0"/>
        <v/>
      </c>
      <c r="AK67" s="20"/>
      <c r="AM67" s="10"/>
    </row>
    <row r="68" spans="1:39" ht="15" customHeight="1" x14ac:dyDescent="0.15">
      <c r="A68" s="26">
        <v>58</v>
      </c>
      <c r="B68" s="33"/>
      <c r="C68" s="33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39"/>
      <c r="AG68" s="39"/>
      <c r="AH68" s="39"/>
      <c r="AI68" s="24"/>
      <c r="AJ68" s="27" t="str">
        <f t="shared" si="0"/>
        <v/>
      </c>
      <c r="AK68" s="20"/>
      <c r="AM68" s="10"/>
    </row>
    <row r="69" spans="1:39" ht="15" customHeight="1" x14ac:dyDescent="0.15">
      <c r="A69" s="26">
        <v>59</v>
      </c>
      <c r="B69" s="33"/>
      <c r="C69" s="3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39"/>
      <c r="AG69" s="39"/>
      <c r="AH69" s="39"/>
      <c r="AI69" s="24"/>
      <c r="AJ69" s="27" t="str">
        <f t="shared" si="0"/>
        <v/>
      </c>
      <c r="AK69" s="20"/>
      <c r="AM69" s="10"/>
    </row>
    <row r="70" spans="1:39" ht="15" customHeight="1" x14ac:dyDescent="0.15">
      <c r="A70" s="26">
        <v>60</v>
      </c>
      <c r="B70" s="33"/>
      <c r="C70" s="33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39"/>
      <c r="AG70" s="39"/>
      <c r="AH70" s="39"/>
      <c r="AI70" s="24"/>
      <c r="AJ70" s="27" t="str">
        <f t="shared" si="0"/>
        <v/>
      </c>
      <c r="AK70" s="20"/>
      <c r="AM70" s="10"/>
    </row>
    <row r="71" spans="1:39" ht="15" customHeight="1" x14ac:dyDescent="0.15">
      <c r="A71" s="26">
        <v>61</v>
      </c>
      <c r="B71" s="33"/>
      <c r="C71" s="33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39"/>
      <c r="AG71" s="39"/>
      <c r="AH71" s="39"/>
      <c r="AI71" s="24"/>
      <c r="AJ71" s="27" t="str">
        <f t="shared" si="0"/>
        <v/>
      </c>
      <c r="AK71" s="20"/>
      <c r="AM71" s="10"/>
    </row>
    <row r="72" spans="1:39" ht="15" customHeight="1" x14ac:dyDescent="0.15">
      <c r="A72" s="26">
        <v>62</v>
      </c>
      <c r="B72" s="33"/>
      <c r="C72" s="3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39"/>
      <c r="AG72" s="39"/>
      <c r="AH72" s="39"/>
      <c r="AI72" s="24"/>
      <c r="AJ72" s="27" t="str">
        <f t="shared" si="0"/>
        <v/>
      </c>
      <c r="AK72" s="20"/>
      <c r="AM72" s="10"/>
    </row>
    <row r="73" spans="1:39" ht="15" customHeight="1" x14ac:dyDescent="0.15">
      <c r="A73" s="26">
        <v>63</v>
      </c>
      <c r="B73" s="33"/>
      <c r="C73" s="33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39"/>
      <c r="AG73" s="39"/>
      <c r="AH73" s="39"/>
      <c r="AI73" s="24"/>
      <c r="AJ73" s="27" t="str">
        <f t="shared" si="0"/>
        <v/>
      </c>
      <c r="AK73" s="20"/>
      <c r="AM73" s="10"/>
    </row>
    <row r="74" spans="1:39" ht="15" customHeight="1" x14ac:dyDescent="0.15">
      <c r="A74" s="26">
        <v>64</v>
      </c>
      <c r="B74" s="33"/>
      <c r="C74" s="33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39"/>
      <c r="AG74" s="39"/>
      <c r="AH74" s="39"/>
      <c r="AI74" s="24"/>
      <c r="AJ74" s="27" t="str">
        <f t="shared" si="0"/>
        <v/>
      </c>
      <c r="AK74" s="20"/>
      <c r="AM74" s="10"/>
    </row>
    <row r="75" spans="1:39" ht="15" customHeight="1" x14ac:dyDescent="0.15">
      <c r="A75" s="26">
        <v>65</v>
      </c>
      <c r="B75" s="33"/>
      <c r="C75" s="3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39"/>
      <c r="AG75" s="39"/>
      <c r="AH75" s="39"/>
      <c r="AI75" s="24"/>
      <c r="AJ75" s="27" t="str">
        <f t="shared" si="0"/>
        <v/>
      </c>
      <c r="AK75" s="20"/>
      <c r="AM75" s="10"/>
    </row>
    <row r="76" spans="1:39" ht="15" customHeight="1" x14ac:dyDescent="0.15">
      <c r="A76" s="26">
        <v>66</v>
      </c>
      <c r="B76" s="33"/>
      <c r="C76" s="3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39"/>
      <c r="AG76" s="39"/>
      <c r="AH76" s="39"/>
      <c r="AI76" s="24"/>
      <c r="AJ76" s="27" t="str">
        <f t="shared" ref="AJ76:AJ139" si="1">IF(B76="","",COUNTIF(D76:AH76,"1")+COUNTIF(D76:AH76,"x"))</f>
        <v/>
      </c>
      <c r="AK76" s="20"/>
      <c r="AM76" s="10"/>
    </row>
    <row r="77" spans="1:39" ht="15" customHeight="1" x14ac:dyDescent="0.15">
      <c r="A77" s="26">
        <v>67</v>
      </c>
      <c r="B77" s="33"/>
      <c r="C77" s="33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39"/>
      <c r="AG77" s="39"/>
      <c r="AH77" s="39"/>
      <c r="AI77" s="24"/>
      <c r="AJ77" s="27" t="str">
        <f t="shared" si="1"/>
        <v/>
      </c>
      <c r="AK77" s="20"/>
      <c r="AM77" s="10"/>
    </row>
    <row r="78" spans="1:39" ht="15" customHeight="1" x14ac:dyDescent="0.15">
      <c r="A78" s="26">
        <v>68</v>
      </c>
      <c r="B78" s="33"/>
      <c r="C78" s="33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39"/>
      <c r="AG78" s="39"/>
      <c r="AH78" s="39"/>
      <c r="AI78" s="24"/>
      <c r="AJ78" s="27" t="str">
        <f t="shared" si="1"/>
        <v/>
      </c>
      <c r="AK78" s="20"/>
      <c r="AM78" s="10"/>
    </row>
    <row r="79" spans="1:39" ht="15" customHeight="1" x14ac:dyDescent="0.15">
      <c r="A79" s="26">
        <v>69</v>
      </c>
      <c r="B79" s="33"/>
      <c r="C79" s="3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39"/>
      <c r="AG79" s="39"/>
      <c r="AH79" s="39"/>
      <c r="AI79" s="24"/>
      <c r="AJ79" s="27" t="str">
        <f t="shared" si="1"/>
        <v/>
      </c>
      <c r="AK79" s="20"/>
      <c r="AM79" s="10"/>
    </row>
    <row r="80" spans="1:39" ht="15" customHeight="1" x14ac:dyDescent="0.15">
      <c r="A80" s="26">
        <v>70</v>
      </c>
      <c r="B80" s="33"/>
      <c r="C80" s="33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39"/>
      <c r="AG80" s="39"/>
      <c r="AH80" s="39"/>
      <c r="AI80" s="24"/>
      <c r="AJ80" s="27" t="str">
        <f t="shared" si="1"/>
        <v/>
      </c>
      <c r="AK80" s="20"/>
      <c r="AM80" s="10"/>
    </row>
    <row r="81" spans="1:39" ht="15" customHeight="1" x14ac:dyDescent="0.15">
      <c r="A81" s="26">
        <v>71</v>
      </c>
      <c r="B81" s="33"/>
      <c r="C81" s="3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39"/>
      <c r="AG81" s="39"/>
      <c r="AH81" s="39"/>
      <c r="AI81" s="24"/>
      <c r="AJ81" s="27" t="str">
        <f t="shared" si="1"/>
        <v/>
      </c>
      <c r="AK81" s="20"/>
      <c r="AM81" s="10"/>
    </row>
    <row r="82" spans="1:39" ht="15" customHeight="1" x14ac:dyDescent="0.15">
      <c r="A82" s="26">
        <v>72</v>
      </c>
      <c r="B82" s="33"/>
      <c r="C82" s="33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39"/>
      <c r="AG82" s="39"/>
      <c r="AH82" s="39"/>
      <c r="AI82" s="24"/>
      <c r="AJ82" s="27" t="str">
        <f t="shared" si="1"/>
        <v/>
      </c>
      <c r="AK82" s="20"/>
      <c r="AM82" s="10"/>
    </row>
    <row r="83" spans="1:39" ht="15" customHeight="1" x14ac:dyDescent="0.15">
      <c r="A83" s="26">
        <v>73</v>
      </c>
      <c r="B83" s="33"/>
      <c r="C83" s="33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39"/>
      <c r="AG83" s="39"/>
      <c r="AH83" s="39"/>
      <c r="AI83" s="24"/>
      <c r="AJ83" s="27" t="str">
        <f t="shared" si="1"/>
        <v/>
      </c>
      <c r="AK83" s="20"/>
      <c r="AM83" s="10"/>
    </row>
    <row r="84" spans="1:39" ht="15" customHeight="1" x14ac:dyDescent="0.15">
      <c r="A84" s="26">
        <v>74</v>
      </c>
      <c r="B84" s="33"/>
      <c r="C84" s="33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39"/>
      <c r="AG84" s="39"/>
      <c r="AH84" s="39"/>
      <c r="AI84" s="24"/>
      <c r="AJ84" s="27" t="str">
        <f t="shared" si="1"/>
        <v/>
      </c>
      <c r="AK84" s="20"/>
      <c r="AM84" s="10"/>
    </row>
    <row r="85" spans="1:39" ht="15" customHeight="1" x14ac:dyDescent="0.15">
      <c r="A85" s="26">
        <v>75</v>
      </c>
      <c r="B85" s="33"/>
      <c r="C85" s="33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39"/>
      <c r="AG85" s="39"/>
      <c r="AH85" s="39"/>
      <c r="AI85" s="24"/>
      <c r="AJ85" s="27" t="str">
        <f t="shared" si="1"/>
        <v/>
      </c>
      <c r="AK85" s="20"/>
      <c r="AM85" s="10"/>
    </row>
    <row r="86" spans="1:39" ht="15" customHeight="1" x14ac:dyDescent="0.15">
      <c r="A86" s="26">
        <v>76</v>
      </c>
      <c r="B86" s="33"/>
      <c r="C86" s="33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39"/>
      <c r="AG86" s="39"/>
      <c r="AH86" s="39"/>
      <c r="AI86" s="24"/>
      <c r="AJ86" s="27" t="str">
        <f t="shared" si="1"/>
        <v/>
      </c>
      <c r="AK86" s="20"/>
      <c r="AM86" s="10"/>
    </row>
    <row r="87" spans="1:39" ht="15" customHeight="1" x14ac:dyDescent="0.15">
      <c r="A87" s="26">
        <v>77</v>
      </c>
      <c r="B87" s="33"/>
      <c r="C87" s="33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39"/>
      <c r="AG87" s="39"/>
      <c r="AH87" s="39"/>
      <c r="AI87" s="24"/>
      <c r="AJ87" s="27" t="str">
        <f t="shared" si="1"/>
        <v/>
      </c>
      <c r="AK87" s="20"/>
      <c r="AM87" s="10"/>
    </row>
    <row r="88" spans="1:39" ht="15" customHeight="1" x14ac:dyDescent="0.15">
      <c r="A88" s="26">
        <v>78</v>
      </c>
      <c r="B88" s="33"/>
      <c r="C88" s="33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39"/>
      <c r="AG88" s="39"/>
      <c r="AH88" s="39"/>
      <c r="AI88" s="24"/>
      <c r="AJ88" s="27" t="str">
        <f t="shared" si="1"/>
        <v/>
      </c>
      <c r="AK88" s="20"/>
      <c r="AM88" s="10"/>
    </row>
    <row r="89" spans="1:39" ht="15" customHeight="1" x14ac:dyDescent="0.15">
      <c r="A89" s="26">
        <v>79</v>
      </c>
      <c r="B89" s="33"/>
      <c r="C89" s="33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39"/>
      <c r="AG89" s="39"/>
      <c r="AH89" s="39"/>
      <c r="AI89" s="24"/>
      <c r="AJ89" s="27" t="str">
        <f t="shared" si="1"/>
        <v/>
      </c>
      <c r="AK89" s="20"/>
      <c r="AM89" s="10"/>
    </row>
    <row r="90" spans="1:39" ht="15" customHeight="1" x14ac:dyDescent="0.15">
      <c r="A90" s="26">
        <v>80</v>
      </c>
      <c r="B90" s="33"/>
      <c r="C90" s="33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39"/>
      <c r="AG90" s="39"/>
      <c r="AH90" s="39"/>
      <c r="AI90" s="24"/>
      <c r="AJ90" s="27" t="str">
        <f t="shared" si="1"/>
        <v/>
      </c>
      <c r="AK90" s="20"/>
      <c r="AM90" s="10"/>
    </row>
    <row r="91" spans="1:39" ht="15" customHeight="1" x14ac:dyDescent="0.15">
      <c r="A91" s="26">
        <v>81</v>
      </c>
      <c r="B91" s="33"/>
      <c r="C91" s="33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39"/>
      <c r="AG91" s="39"/>
      <c r="AH91" s="39"/>
      <c r="AI91" s="24"/>
      <c r="AJ91" s="27" t="str">
        <f t="shared" si="1"/>
        <v/>
      </c>
      <c r="AK91" s="20"/>
      <c r="AM91" s="10"/>
    </row>
    <row r="92" spans="1:39" ht="15" customHeight="1" x14ac:dyDescent="0.15">
      <c r="A92" s="26">
        <v>82</v>
      </c>
      <c r="B92" s="33"/>
      <c r="C92" s="33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39"/>
      <c r="AG92" s="39"/>
      <c r="AH92" s="39"/>
      <c r="AI92" s="24"/>
      <c r="AJ92" s="27" t="str">
        <f t="shared" si="1"/>
        <v/>
      </c>
      <c r="AK92" s="20"/>
      <c r="AM92" s="10"/>
    </row>
    <row r="93" spans="1:39" ht="15" customHeight="1" x14ac:dyDescent="0.15">
      <c r="A93" s="26">
        <v>83</v>
      </c>
      <c r="B93" s="33"/>
      <c r="C93" s="3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39"/>
      <c r="AG93" s="39"/>
      <c r="AH93" s="39"/>
      <c r="AI93" s="24"/>
      <c r="AJ93" s="27" t="str">
        <f t="shared" si="1"/>
        <v/>
      </c>
      <c r="AK93" s="20"/>
      <c r="AM93" s="10"/>
    </row>
    <row r="94" spans="1:39" ht="15" customHeight="1" x14ac:dyDescent="0.15">
      <c r="A94" s="26">
        <v>84</v>
      </c>
      <c r="B94" s="33"/>
      <c r="C94" s="33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39"/>
      <c r="AG94" s="39"/>
      <c r="AH94" s="39"/>
      <c r="AI94" s="24"/>
      <c r="AJ94" s="27" t="str">
        <f t="shared" si="1"/>
        <v/>
      </c>
      <c r="AK94" s="20"/>
      <c r="AM94" s="10"/>
    </row>
    <row r="95" spans="1:39" ht="15" customHeight="1" x14ac:dyDescent="0.15">
      <c r="A95" s="26">
        <v>85</v>
      </c>
      <c r="B95" s="33"/>
      <c r="C95" s="33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39"/>
      <c r="AG95" s="39"/>
      <c r="AH95" s="39"/>
      <c r="AI95" s="24"/>
      <c r="AJ95" s="27" t="str">
        <f t="shared" si="1"/>
        <v/>
      </c>
      <c r="AK95" s="20"/>
      <c r="AM95" s="10"/>
    </row>
    <row r="96" spans="1:39" ht="15" customHeight="1" x14ac:dyDescent="0.15">
      <c r="A96" s="26">
        <v>86</v>
      </c>
      <c r="B96" s="33"/>
      <c r="C96" s="33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39"/>
      <c r="AG96" s="39"/>
      <c r="AH96" s="39"/>
      <c r="AI96" s="24"/>
      <c r="AJ96" s="27" t="str">
        <f t="shared" si="1"/>
        <v/>
      </c>
      <c r="AK96" s="20"/>
      <c r="AM96" s="10"/>
    </row>
    <row r="97" spans="1:39" ht="15" customHeight="1" x14ac:dyDescent="0.15">
      <c r="A97" s="26">
        <v>87</v>
      </c>
      <c r="B97" s="33"/>
      <c r="C97" s="33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39"/>
      <c r="AG97" s="39"/>
      <c r="AH97" s="39"/>
      <c r="AI97" s="24"/>
      <c r="AJ97" s="27" t="str">
        <f t="shared" si="1"/>
        <v/>
      </c>
      <c r="AK97" s="20"/>
      <c r="AM97" s="10"/>
    </row>
    <row r="98" spans="1:39" ht="15" customHeight="1" x14ac:dyDescent="0.15">
      <c r="A98" s="26">
        <v>88</v>
      </c>
      <c r="B98" s="33"/>
      <c r="C98" s="33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39"/>
      <c r="AG98" s="39"/>
      <c r="AH98" s="39"/>
      <c r="AI98" s="24"/>
      <c r="AJ98" s="27" t="str">
        <f t="shared" si="1"/>
        <v/>
      </c>
      <c r="AK98" s="20"/>
      <c r="AM98" s="10"/>
    </row>
    <row r="99" spans="1:39" ht="15" customHeight="1" x14ac:dyDescent="0.15">
      <c r="A99" s="26">
        <v>89</v>
      </c>
      <c r="B99" s="33"/>
      <c r="C99" s="33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39"/>
      <c r="AG99" s="39"/>
      <c r="AH99" s="39"/>
      <c r="AI99" s="24"/>
      <c r="AJ99" s="27" t="str">
        <f t="shared" si="1"/>
        <v/>
      </c>
      <c r="AK99" s="20"/>
      <c r="AM99" s="10"/>
    </row>
    <row r="100" spans="1:39" ht="15" customHeight="1" x14ac:dyDescent="0.15">
      <c r="A100" s="26">
        <v>90</v>
      </c>
      <c r="B100" s="33"/>
      <c r="C100" s="33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39"/>
      <c r="AG100" s="39"/>
      <c r="AH100" s="39"/>
      <c r="AI100" s="24"/>
      <c r="AJ100" s="27" t="str">
        <f t="shared" si="1"/>
        <v/>
      </c>
      <c r="AK100" s="20"/>
      <c r="AM100" s="10"/>
    </row>
    <row r="101" spans="1:39" ht="15" customHeight="1" x14ac:dyDescent="0.15">
      <c r="A101" s="26">
        <v>91</v>
      </c>
      <c r="B101" s="33"/>
      <c r="C101" s="33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39"/>
      <c r="AG101" s="39"/>
      <c r="AH101" s="39"/>
      <c r="AI101" s="24"/>
      <c r="AJ101" s="27" t="str">
        <f t="shared" si="1"/>
        <v/>
      </c>
      <c r="AK101" s="20"/>
      <c r="AM101" s="10"/>
    </row>
    <row r="102" spans="1:39" ht="15" customHeight="1" x14ac:dyDescent="0.15">
      <c r="A102" s="26">
        <v>92</v>
      </c>
      <c r="B102" s="33"/>
      <c r="C102" s="33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39"/>
      <c r="AG102" s="39"/>
      <c r="AH102" s="39"/>
      <c r="AI102" s="24"/>
      <c r="AJ102" s="27" t="str">
        <f t="shared" si="1"/>
        <v/>
      </c>
      <c r="AK102" s="20"/>
      <c r="AM102" s="10"/>
    </row>
    <row r="103" spans="1:39" ht="15" customHeight="1" x14ac:dyDescent="0.15">
      <c r="A103" s="26">
        <v>93</v>
      </c>
      <c r="B103" s="33"/>
      <c r="C103" s="33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39"/>
      <c r="AG103" s="39"/>
      <c r="AH103" s="39"/>
      <c r="AI103" s="24"/>
      <c r="AJ103" s="27" t="str">
        <f t="shared" si="1"/>
        <v/>
      </c>
      <c r="AK103" s="20"/>
      <c r="AM103" s="10"/>
    </row>
    <row r="104" spans="1:39" ht="15" customHeight="1" x14ac:dyDescent="0.15">
      <c r="A104" s="26">
        <v>94</v>
      </c>
      <c r="B104" s="33"/>
      <c r="C104" s="33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39"/>
      <c r="AG104" s="39"/>
      <c r="AH104" s="39"/>
      <c r="AI104" s="24"/>
      <c r="AJ104" s="27" t="str">
        <f t="shared" si="1"/>
        <v/>
      </c>
      <c r="AK104" s="20"/>
      <c r="AM104" s="10"/>
    </row>
    <row r="105" spans="1:39" ht="15" customHeight="1" x14ac:dyDescent="0.15">
      <c r="A105" s="26">
        <v>95</v>
      </c>
      <c r="B105" s="33"/>
      <c r="C105" s="33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39"/>
      <c r="AG105" s="39"/>
      <c r="AH105" s="39"/>
      <c r="AI105" s="24"/>
      <c r="AJ105" s="27" t="str">
        <f t="shared" si="1"/>
        <v/>
      </c>
      <c r="AK105" s="20"/>
      <c r="AM105" s="10"/>
    </row>
    <row r="106" spans="1:39" ht="15" customHeight="1" x14ac:dyDescent="0.15">
      <c r="A106" s="26">
        <v>96</v>
      </c>
      <c r="B106" s="33"/>
      <c r="C106" s="33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39"/>
      <c r="AG106" s="39"/>
      <c r="AH106" s="39"/>
      <c r="AI106" s="24"/>
      <c r="AJ106" s="27" t="str">
        <f t="shared" si="1"/>
        <v/>
      </c>
      <c r="AK106" s="20"/>
      <c r="AM106" s="10"/>
    </row>
    <row r="107" spans="1:39" ht="15" customHeight="1" x14ac:dyDescent="0.15">
      <c r="A107" s="26">
        <v>97</v>
      </c>
      <c r="B107" s="33"/>
      <c r="C107" s="33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39"/>
      <c r="AG107" s="39"/>
      <c r="AH107" s="39"/>
      <c r="AI107" s="24"/>
      <c r="AJ107" s="27" t="str">
        <f t="shared" si="1"/>
        <v/>
      </c>
      <c r="AK107" s="20"/>
      <c r="AM107" s="10"/>
    </row>
    <row r="108" spans="1:39" ht="15" customHeight="1" x14ac:dyDescent="0.15">
      <c r="A108" s="26">
        <v>98</v>
      </c>
      <c r="B108" s="33"/>
      <c r="C108" s="33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39"/>
      <c r="AG108" s="39"/>
      <c r="AH108" s="39"/>
      <c r="AI108" s="24"/>
      <c r="AJ108" s="27" t="str">
        <f t="shared" si="1"/>
        <v/>
      </c>
      <c r="AK108" s="20"/>
      <c r="AM108" s="10"/>
    </row>
    <row r="109" spans="1:39" ht="15" customHeight="1" x14ac:dyDescent="0.15">
      <c r="A109" s="26">
        <v>99</v>
      </c>
      <c r="B109" s="33"/>
      <c r="C109" s="33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39"/>
      <c r="AG109" s="39"/>
      <c r="AH109" s="39"/>
      <c r="AI109" s="24"/>
      <c r="AJ109" s="27" t="str">
        <f t="shared" si="1"/>
        <v/>
      </c>
      <c r="AK109" s="20"/>
      <c r="AM109" s="10"/>
    </row>
    <row r="110" spans="1:39" ht="15" customHeight="1" x14ac:dyDescent="0.15">
      <c r="A110" s="26">
        <v>100</v>
      </c>
      <c r="B110" s="33"/>
      <c r="C110" s="33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39"/>
      <c r="AG110" s="39"/>
      <c r="AH110" s="39"/>
      <c r="AI110" s="24"/>
      <c r="AJ110" s="27" t="str">
        <f t="shared" si="1"/>
        <v/>
      </c>
      <c r="AK110" s="20"/>
      <c r="AM110" s="10"/>
    </row>
    <row r="111" spans="1:39" ht="15" customHeight="1" x14ac:dyDescent="0.15">
      <c r="A111" s="26">
        <v>101</v>
      </c>
      <c r="B111" s="33"/>
      <c r="C111" s="33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39"/>
      <c r="AG111" s="39"/>
      <c r="AH111" s="39"/>
      <c r="AI111" s="24"/>
      <c r="AJ111" s="27" t="str">
        <f t="shared" si="1"/>
        <v/>
      </c>
      <c r="AK111" s="20"/>
      <c r="AM111" s="10"/>
    </row>
    <row r="112" spans="1:39" ht="15" customHeight="1" x14ac:dyDescent="0.15">
      <c r="A112" s="26">
        <v>102</v>
      </c>
      <c r="B112" s="33"/>
      <c r="C112" s="33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39"/>
      <c r="AG112" s="39"/>
      <c r="AH112" s="39"/>
      <c r="AI112" s="24"/>
      <c r="AJ112" s="27" t="str">
        <f t="shared" si="1"/>
        <v/>
      </c>
      <c r="AK112" s="20"/>
      <c r="AM112" s="10"/>
    </row>
    <row r="113" spans="1:39" ht="15" customHeight="1" x14ac:dyDescent="0.15">
      <c r="A113" s="26">
        <v>103</v>
      </c>
      <c r="B113" s="33"/>
      <c r="C113" s="33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39"/>
      <c r="AG113" s="39"/>
      <c r="AH113" s="39"/>
      <c r="AI113" s="24"/>
      <c r="AJ113" s="27" t="str">
        <f t="shared" si="1"/>
        <v/>
      </c>
      <c r="AK113" s="20"/>
      <c r="AM113" s="10"/>
    </row>
    <row r="114" spans="1:39" ht="15" customHeight="1" x14ac:dyDescent="0.15">
      <c r="A114" s="26">
        <v>104</v>
      </c>
      <c r="B114" s="33"/>
      <c r="C114" s="33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39"/>
      <c r="AG114" s="39"/>
      <c r="AH114" s="39"/>
      <c r="AI114" s="24"/>
      <c r="AJ114" s="27" t="str">
        <f t="shared" si="1"/>
        <v/>
      </c>
      <c r="AK114" s="20"/>
      <c r="AM114" s="10"/>
    </row>
    <row r="115" spans="1:39" ht="15" customHeight="1" x14ac:dyDescent="0.15">
      <c r="A115" s="26">
        <v>105</v>
      </c>
      <c r="B115" s="33"/>
      <c r="C115" s="33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39"/>
      <c r="AG115" s="39"/>
      <c r="AH115" s="39"/>
      <c r="AI115" s="24"/>
      <c r="AJ115" s="27" t="str">
        <f t="shared" si="1"/>
        <v/>
      </c>
      <c r="AK115" s="20"/>
      <c r="AM115" s="10"/>
    </row>
    <row r="116" spans="1:39" ht="15" customHeight="1" x14ac:dyDescent="0.15">
      <c r="A116" s="26">
        <v>106</v>
      </c>
      <c r="B116" s="33"/>
      <c r="C116" s="33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39"/>
      <c r="AG116" s="39"/>
      <c r="AH116" s="39"/>
      <c r="AI116" s="24"/>
      <c r="AJ116" s="27" t="str">
        <f t="shared" si="1"/>
        <v/>
      </c>
      <c r="AK116" s="20"/>
      <c r="AM116" s="10"/>
    </row>
    <row r="117" spans="1:39" ht="15" customHeight="1" x14ac:dyDescent="0.15">
      <c r="A117" s="26">
        <v>107</v>
      </c>
      <c r="B117" s="33"/>
      <c r="C117" s="33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39"/>
      <c r="AG117" s="39"/>
      <c r="AH117" s="39"/>
      <c r="AI117" s="24"/>
      <c r="AJ117" s="27" t="str">
        <f t="shared" si="1"/>
        <v/>
      </c>
      <c r="AK117" s="20"/>
      <c r="AM117" s="10"/>
    </row>
    <row r="118" spans="1:39" ht="15" customHeight="1" x14ac:dyDescent="0.15">
      <c r="A118" s="26">
        <v>108</v>
      </c>
      <c r="B118" s="33"/>
      <c r="C118" s="3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39"/>
      <c r="AG118" s="39"/>
      <c r="AH118" s="39"/>
      <c r="AI118" s="24"/>
      <c r="AJ118" s="27" t="str">
        <f t="shared" si="1"/>
        <v/>
      </c>
      <c r="AK118" s="20"/>
      <c r="AM118" s="10"/>
    </row>
    <row r="119" spans="1:39" ht="15" customHeight="1" x14ac:dyDescent="0.15">
      <c r="A119" s="26">
        <v>109</v>
      </c>
      <c r="B119" s="33"/>
      <c r="C119" s="33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39"/>
      <c r="AG119" s="39"/>
      <c r="AH119" s="39"/>
      <c r="AI119" s="24"/>
      <c r="AJ119" s="27" t="str">
        <f t="shared" si="1"/>
        <v/>
      </c>
      <c r="AK119" s="20"/>
      <c r="AM119" s="10"/>
    </row>
    <row r="120" spans="1:39" ht="15" customHeight="1" x14ac:dyDescent="0.15">
      <c r="A120" s="26">
        <v>110</v>
      </c>
      <c r="B120" s="33"/>
      <c r="C120" s="33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39"/>
      <c r="AG120" s="39"/>
      <c r="AH120" s="39"/>
      <c r="AI120" s="24"/>
      <c r="AJ120" s="27" t="str">
        <f t="shared" si="1"/>
        <v/>
      </c>
      <c r="AK120" s="20"/>
      <c r="AM120" s="10"/>
    </row>
    <row r="121" spans="1:39" ht="15" customHeight="1" x14ac:dyDescent="0.15">
      <c r="A121" s="26">
        <v>111</v>
      </c>
      <c r="B121" s="33"/>
      <c r="C121" s="33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39"/>
      <c r="AG121" s="39"/>
      <c r="AH121" s="39"/>
      <c r="AI121" s="24"/>
      <c r="AJ121" s="27" t="str">
        <f t="shared" si="1"/>
        <v/>
      </c>
      <c r="AK121" s="20"/>
      <c r="AM121" s="10"/>
    </row>
    <row r="122" spans="1:39" ht="15" customHeight="1" x14ac:dyDescent="0.15">
      <c r="A122" s="26">
        <v>112</v>
      </c>
      <c r="B122" s="33"/>
      <c r="C122" s="33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39"/>
      <c r="AG122" s="39"/>
      <c r="AH122" s="39"/>
      <c r="AI122" s="24"/>
      <c r="AJ122" s="27" t="str">
        <f t="shared" si="1"/>
        <v/>
      </c>
      <c r="AK122" s="20"/>
      <c r="AM122" s="10"/>
    </row>
    <row r="123" spans="1:39" ht="15" customHeight="1" x14ac:dyDescent="0.15">
      <c r="A123" s="26">
        <v>113</v>
      </c>
      <c r="B123" s="33"/>
      <c r="C123" s="3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39"/>
      <c r="AG123" s="39"/>
      <c r="AH123" s="39"/>
      <c r="AI123" s="24"/>
      <c r="AJ123" s="27" t="str">
        <f t="shared" si="1"/>
        <v/>
      </c>
      <c r="AK123" s="20"/>
      <c r="AM123" s="10"/>
    </row>
    <row r="124" spans="1:39" ht="15" customHeight="1" x14ac:dyDescent="0.15">
      <c r="A124" s="26">
        <v>114</v>
      </c>
      <c r="B124" s="33"/>
      <c r="C124" s="33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39"/>
      <c r="AG124" s="39"/>
      <c r="AH124" s="39"/>
      <c r="AI124" s="24"/>
      <c r="AJ124" s="27" t="str">
        <f t="shared" si="1"/>
        <v/>
      </c>
      <c r="AK124" s="20"/>
      <c r="AM124" s="10"/>
    </row>
    <row r="125" spans="1:39" ht="15" customHeight="1" x14ac:dyDescent="0.15">
      <c r="A125" s="26">
        <v>115</v>
      </c>
      <c r="B125" s="33"/>
      <c r="C125" s="33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39"/>
      <c r="AG125" s="39"/>
      <c r="AH125" s="39"/>
      <c r="AI125" s="24"/>
      <c r="AJ125" s="27" t="str">
        <f t="shared" si="1"/>
        <v/>
      </c>
      <c r="AK125" s="20"/>
      <c r="AM125" s="10"/>
    </row>
    <row r="126" spans="1:39" ht="15" customHeight="1" x14ac:dyDescent="0.15">
      <c r="A126" s="26">
        <v>116</v>
      </c>
      <c r="B126" s="33"/>
      <c r="C126" s="33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39"/>
      <c r="AG126" s="39"/>
      <c r="AH126" s="39"/>
      <c r="AI126" s="24"/>
      <c r="AJ126" s="27" t="str">
        <f t="shared" si="1"/>
        <v/>
      </c>
      <c r="AK126" s="20"/>
      <c r="AM126" s="10"/>
    </row>
    <row r="127" spans="1:39" ht="15" customHeight="1" x14ac:dyDescent="0.15">
      <c r="A127" s="26">
        <v>117</v>
      </c>
      <c r="B127" s="33"/>
      <c r="C127" s="33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39"/>
      <c r="AG127" s="39"/>
      <c r="AH127" s="39"/>
      <c r="AI127" s="24"/>
      <c r="AJ127" s="27" t="str">
        <f t="shared" si="1"/>
        <v/>
      </c>
      <c r="AK127" s="20"/>
      <c r="AM127" s="10"/>
    </row>
    <row r="128" spans="1:39" ht="15" customHeight="1" x14ac:dyDescent="0.15">
      <c r="A128" s="26">
        <v>118</v>
      </c>
      <c r="B128" s="33"/>
      <c r="C128" s="33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39"/>
      <c r="AG128" s="39"/>
      <c r="AH128" s="39"/>
      <c r="AI128" s="24"/>
      <c r="AJ128" s="27" t="str">
        <f t="shared" si="1"/>
        <v/>
      </c>
      <c r="AK128" s="20"/>
      <c r="AM128" s="10"/>
    </row>
    <row r="129" spans="1:39" ht="15" customHeight="1" x14ac:dyDescent="0.15">
      <c r="A129" s="26">
        <v>119</v>
      </c>
      <c r="B129" s="33"/>
      <c r="C129" s="33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39"/>
      <c r="AG129" s="39"/>
      <c r="AH129" s="39"/>
      <c r="AI129" s="24"/>
      <c r="AJ129" s="27" t="str">
        <f t="shared" si="1"/>
        <v/>
      </c>
      <c r="AK129" s="20"/>
      <c r="AM129" s="10"/>
    </row>
    <row r="130" spans="1:39" ht="15" customHeight="1" x14ac:dyDescent="0.15">
      <c r="A130" s="26">
        <v>120</v>
      </c>
      <c r="B130" s="33"/>
      <c r="C130" s="33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39"/>
      <c r="AG130" s="39"/>
      <c r="AH130" s="39"/>
      <c r="AI130" s="24"/>
      <c r="AJ130" s="27" t="str">
        <f t="shared" si="1"/>
        <v/>
      </c>
      <c r="AK130" s="20"/>
      <c r="AM130" s="10"/>
    </row>
    <row r="131" spans="1:39" ht="15" customHeight="1" x14ac:dyDescent="0.15">
      <c r="A131" s="26">
        <v>121</v>
      </c>
      <c r="B131" s="33"/>
      <c r="C131" s="33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39"/>
      <c r="AG131" s="39"/>
      <c r="AH131" s="39"/>
      <c r="AI131" s="24"/>
      <c r="AJ131" s="27" t="str">
        <f t="shared" si="1"/>
        <v/>
      </c>
      <c r="AK131" s="20"/>
      <c r="AM131" s="10"/>
    </row>
    <row r="132" spans="1:39" ht="15" customHeight="1" x14ac:dyDescent="0.15">
      <c r="A132" s="26">
        <v>122</v>
      </c>
      <c r="B132" s="33"/>
      <c r="C132" s="33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39"/>
      <c r="AG132" s="39"/>
      <c r="AH132" s="39"/>
      <c r="AI132" s="24"/>
      <c r="AJ132" s="27" t="str">
        <f t="shared" si="1"/>
        <v/>
      </c>
      <c r="AK132" s="20"/>
      <c r="AM132" s="10"/>
    </row>
    <row r="133" spans="1:39" ht="15" customHeight="1" x14ac:dyDescent="0.15">
      <c r="A133" s="26">
        <v>123</v>
      </c>
      <c r="B133" s="33"/>
      <c r="C133" s="33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39"/>
      <c r="AG133" s="39"/>
      <c r="AH133" s="39"/>
      <c r="AI133" s="24"/>
      <c r="AJ133" s="27" t="str">
        <f t="shared" si="1"/>
        <v/>
      </c>
      <c r="AK133" s="20"/>
      <c r="AM133" s="10"/>
    </row>
    <row r="134" spans="1:39" ht="15" customHeight="1" x14ac:dyDescent="0.15">
      <c r="A134" s="26">
        <v>124</v>
      </c>
      <c r="B134" s="33"/>
      <c r="C134" s="33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39"/>
      <c r="AG134" s="39"/>
      <c r="AH134" s="39"/>
      <c r="AI134" s="24"/>
      <c r="AJ134" s="27" t="str">
        <f t="shared" si="1"/>
        <v/>
      </c>
      <c r="AK134" s="20"/>
      <c r="AM134" s="10"/>
    </row>
    <row r="135" spans="1:39" ht="15" customHeight="1" x14ac:dyDescent="0.15">
      <c r="A135" s="26">
        <v>125</v>
      </c>
      <c r="B135" s="33"/>
      <c r="C135" s="33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39"/>
      <c r="AG135" s="39"/>
      <c r="AH135" s="39"/>
      <c r="AI135" s="24"/>
      <c r="AJ135" s="27" t="str">
        <f t="shared" si="1"/>
        <v/>
      </c>
      <c r="AK135" s="20"/>
      <c r="AM135" s="10"/>
    </row>
    <row r="136" spans="1:39" ht="15" customHeight="1" x14ac:dyDescent="0.15">
      <c r="A136" s="26">
        <v>126</v>
      </c>
      <c r="B136" s="33"/>
      <c r="C136" s="33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39"/>
      <c r="AG136" s="39"/>
      <c r="AH136" s="39"/>
      <c r="AI136" s="24"/>
      <c r="AJ136" s="27" t="str">
        <f t="shared" si="1"/>
        <v/>
      </c>
      <c r="AK136" s="20"/>
      <c r="AM136" s="10"/>
    </row>
    <row r="137" spans="1:39" ht="15" customHeight="1" x14ac:dyDescent="0.15">
      <c r="A137" s="26">
        <v>127</v>
      </c>
      <c r="B137" s="33"/>
      <c r="C137" s="33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39"/>
      <c r="AG137" s="39"/>
      <c r="AH137" s="39"/>
      <c r="AI137" s="24"/>
      <c r="AJ137" s="27" t="str">
        <f t="shared" si="1"/>
        <v/>
      </c>
      <c r="AK137" s="20"/>
      <c r="AM137" s="10"/>
    </row>
    <row r="138" spans="1:39" ht="15" customHeight="1" x14ac:dyDescent="0.15">
      <c r="A138" s="26">
        <v>128</v>
      </c>
      <c r="B138" s="33"/>
      <c r="C138" s="33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39"/>
      <c r="AG138" s="39"/>
      <c r="AH138" s="39"/>
      <c r="AI138" s="24"/>
      <c r="AJ138" s="27" t="str">
        <f t="shared" si="1"/>
        <v/>
      </c>
      <c r="AK138" s="20"/>
      <c r="AM138" s="10"/>
    </row>
    <row r="139" spans="1:39" ht="15" customHeight="1" x14ac:dyDescent="0.15">
      <c r="A139" s="26">
        <v>129</v>
      </c>
      <c r="B139" s="33"/>
      <c r="C139" s="33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39"/>
      <c r="AG139" s="39"/>
      <c r="AH139" s="39"/>
      <c r="AI139" s="24"/>
      <c r="AJ139" s="27" t="str">
        <f t="shared" si="1"/>
        <v/>
      </c>
      <c r="AK139" s="20"/>
      <c r="AM139" s="10"/>
    </row>
    <row r="140" spans="1:39" ht="15" customHeight="1" x14ac:dyDescent="0.15">
      <c r="A140" s="26">
        <v>130</v>
      </c>
      <c r="B140" s="33"/>
      <c r="C140" s="33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39"/>
      <c r="AG140" s="39"/>
      <c r="AH140" s="39"/>
      <c r="AI140" s="24"/>
      <c r="AJ140" s="27" t="str">
        <f t="shared" ref="AJ140:AJ203" si="2">IF(B140="","",COUNTIF(D140:AH140,"1")+COUNTIF(D140:AH140,"x"))</f>
        <v/>
      </c>
      <c r="AK140" s="20"/>
      <c r="AM140" s="10"/>
    </row>
    <row r="141" spans="1:39" ht="15" customHeight="1" x14ac:dyDescent="0.15">
      <c r="A141" s="26">
        <v>131</v>
      </c>
      <c r="B141" s="33"/>
      <c r="C141" s="33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39"/>
      <c r="AG141" s="39"/>
      <c r="AH141" s="39"/>
      <c r="AI141" s="24"/>
      <c r="AJ141" s="27" t="str">
        <f t="shared" si="2"/>
        <v/>
      </c>
      <c r="AK141" s="20"/>
      <c r="AM141" s="10"/>
    </row>
    <row r="142" spans="1:39" ht="15" customHeight="1" x14ac:dyDescent="0.15">
      <c r="A142" s="26">
        <v>132</v>
      </c>
      <c r="B142" s="33"/>
      <c r="C142" s="33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39"/>
      <c r="AG142" s="39"/>
      <c r="AH142" s="39"/>
      <c r="AI142" s="24"/>
      <c r="AJ142" s="27" t="str">
        <f t="shared" si="2"/>
        <v/>
      </c>
      <c r="AK142" s="20"/>
      <c r="AM142" s="10"/>
    </row>
    <row r="143" spans="1:39" ht="15" customHeight="1" x14ac:dyDescent="0.15">
      <c r="A143" s="26">
        <v>133</v>
      </c>
      <c r="B143" s="33"/>
      <c r="C143" s="33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39"/>
      <c r="AG143" s="39"/>
      <c r="AH143" s="39"/>
      <c r="AI143" s="24"/>
      <c r="AJ143" s="27" t="str">
        <f t="shared" si="2"/>
        <v/>
      </c>
      <c r="AK143" s="20"/>
      <c r="AM143" s="10"/>
    </row>
    <row r="144" spans="1:39" ht="15" customHeight="1" x14ac:dyDescent="0.15">
      <c r="A144" s="26">
        <v>134</v>
      </c>
      <c r="B144" s="33"/>
      <c r="C144" s="33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39"/>
      <c r="AG144" s="39"/>
      <c r="AH144" s="39"/>
      <c r="AI144" s="24"/>
      <c r="AJ144" s="27" t="str">
        <f t="shared" si="2"/>
        <v/>
      </c>
      <c r="AK144" s="20"/>
      <c r="AM144" s="10"/>
    </row>
    <row r="145" spans="1:39" ht="15" customHeight="1" x14ac:dyDescent="0.15">
      <c r="A145" s="26">
        <v>135</v>
      </c>
      <c r="B145" s="33"/>
      <c r="C145" s="33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39"/>
      <c r="AG145" s="39"/>
      <c r="AH145" s="39"/>
      <c r="AI145" s="24"/>
      <c r="AJ145" s="27" t="str">
        <f t="shared" si="2"/>
        <v/>
      </c>
      <c r="AK145" s="20"/>
      <c r="AM145" s="10"/>
    </row>
    <row r="146" spans="1:39" ht="15" customHeight="1" x14ac:dyDescent="0.15">
      <c r="A146" s="26">
        <v>136</v>
      </c>
      <c r="B146" s="33"/>
      <c r="C146" s="33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39"/>
      <c r="AG146" s="39"/>
      <c r="AH146" s="39"/>
      <c r="AI146" s="24"/>
      <c r="AJ146" s="27" t="str">
        <f t="shared" si="2"/>
        <v/>
      </c>
      <c r="AK146" s="20"/>
      <c r="AM146" s="10"/>
    </row>
    <row r="147" spans="1:39" ht="15" customHeight="1" x14ac:dyDescent="0.15">
      <c r="A147" s="26">
        <v>137</v>
      </c>
      <c r="B147" s="33"/>
      <c r="C147" s="33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39"/>
      <c r="AG147" s="39"/>
      <c r="AH147" s="39"/>
      <c r="AI147" s="24"/>
      <c r="AJ147" s="27" t="str">
        <f t="shared" si="2"/>
        <v/>
      </c>
      <c r="AK147" s="20"/>
      <c r="AM147" s="10"/>
    </row>
    <row r="148" spans="1:39" ht="15" customHeight="1" x14ac:dyDescent="0.15">
      <c r="A148" s="26">
        <v>138</v>
      </c>
      <c r="B148" s="33"/>
      <c r="C148" s="33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39"/>
      <c r="AG148" s="39"/>
      <c r="AH148" s="39"/>
      <c r="AI148" s="24"/>
      <c r="AJ148" s="27" t="str">
        <f t="shared" si="2"/>
        <v/>
      </c>
      <c r="AK148" s="20"/>
      <c r="AM148" s="10"/>
    </row>
    <row r="149" spans="1:39" ht="15" customHeight="1" x14ac:dyDescent="0.15">
      <c r="A149" s="26">
        <v>139</v>
      </c>
      <c r="B149" s="33"/>
      <c r="C149" s="33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39"/>
      <c r="AG149" s="39"/>
      <c r="AH149" s="39"/>
      <c r="AI149" s="24"/>
      <c r="AJ149" s="27" t="str">
        <f t="shared" si="2"/>
        <v/>
      </c>
      <c r="AK149" s="20"/>
      <c r="AM149" s="10"/>
    </row>
    <row r="150" spans="1:39" ht="15" customHeight="1" x14ac:dyDescent="0.15">
      <c r="A150" s="26">
        <v>140</v>
      </c>
      <c r="B150" s="33"/>
      <c r="C150" s="33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39"/>
      <c r="AG150" s="39"/>
      <c r="AH150" s="39"/>
      <c r="AI150" s="24"/>
      <c r="AJ150" s="27" t="str">
        <f t="shared" si="2"/>
        <v/>
      </c>
      <c r="AK150" s="20"/>
      <c r="AM150" s="10"/>
    </row>
    <row r="151" spans="1:39" ht="15" customHeight="1" x14ac:dyDescent="0.15">
      <c r="A151" s="26">
        <v>141</v>
      </c>
      <c r="B151" s="33"/>
      <c r="C151" s="33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39"/>
      <c r="AG151" s="39"/>
      <c r="AH151" s="39"/>
      <c r="AI151" s="24"/>
      <c r="AJ151" s="27" t="str">
        <f t="shared" si="2"/>
        <v/>
      </c>
      <c r="AK151" s="20"/>
      <c r="AM151" s="10"/>
    </row>
    <row r="152" spans="1:39" ht="15" customHeight="1" x14ac:dyDescent="0.15">
      <c r="A152" s="26">
        <v>142</v>
      </c>
      <c r="B152" s="33"/>
      <c r="C152" s="33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39"/>
      <c r="AG152" s="39"/>
      <c r="AH152" s="39"/>
      <c r="AI152" s="24"/>
      <c r="AJ152" s="27" t="str">
        <f t="shared" si="2"/>
        <v/>
      </c>
      <c r="AK152" s="20"/>
      <c r="AM152" s="10"/>
    </row>
    <row r="153" spans="1:39" ht="15" customHeight="1" x14ac:dyDescent="0.15">
      <c r="A153" s="26">
        <v>143</v>
      </c>
      <c r="B153" s="33"/>
      <c r="C153" s="33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39"/>
      <c r="AG153" s="39"/>
      <c r="AH153" s="39"/>
      <c r="AI153" s="24"/>
      <c r="AJ153" s="27" t="str">
        <f t="shared" si="2"/>
        <v/>
      </c>
      <c r="AK153" s="20"/>
      <c r="AM153" s="10"/>
    </row>
    <row r="154" spans="1:39" ht="15" customHeight="1" x14ac:dyDescent="0.15">
      <c r="A154" s="26">
        <v>144</v>
      </c>
      <c r="B154" s="33"/>
      <c r="C154" s="33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39"/>
      <c r="AG154" s="39"/>
      <c r="AH154" s="39"/>
      <c r="AI154" s="24"/>
      <c r="AJ154" s="27" t="str">
        <f t="shared" si="2"/>
        <v/>
      </c>
      <c r="AK154" s="20"/>
      <c r="AM154" s="10"/>
    </row>
    <row r="155" spans="1:39" ht="15" customHeight="1" x14ac:dyDescent="0.15">
      <c r="A155" s="26">
        <v>145</v>
      </c>
      <c r="B155" s="33"/>
      <c r="C155" s="33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39"/>
      <c r="AG155" s="39"/>
      <c r="AH155" s="39"/>
      <c r="AI155" s="24"/>
      <c r="AJ155" s="27" t="str">
        <f t="shared" si="2"/>
        <v/>
      </c>
      <c r="AK155" s="20"/>
      <c r="AM155" s="10"/>
    </row>
    <row r="156" spans="1:39" ht="15" customHeight="1" x14ac:dyDescent="0.15">
      <c r="A156" s="26">
        <v>146</v>
      </c>
      <c r="B156" s="33"/>
      <c r="C156" s="33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39"/>
      <c r="AG156" s="39"/>
      <c r="AH156" s="39"/>
      <c r="AI156" s="24"/>
      <c r="AJ156" s="27" t="str">
        <f t="shared" si="2"/>
        <v/>
      </c>
      <c r="AK156" s="20"/>
      <c r="AM156" s="10"/>
    </row>
    <row r="157" spans="1:39" ht="15" customHeight="1" x14ac:dyDescent="0.15">
      <c r="A157" s="26">
        <v>147</v>
      </c>
      <c r="B157" s="33"/>
      <c r="C157" s="33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39"/>
      <c r="AG157" s="39"/>
      <c r="AH157" s="39"/>
      <c r="AI157" s="24"/>
      <c r="AJ157" s="27" t="str">
        <f t="shared" si="2"/>
        <v/>
      </c>
      <c r="AK157" s="20"/>
      <c r="AM157" s="10"/>
    </row>
    <row r="158" spans="1:39" ht="15" customHeight="1" x14ac:dyDescent="0.15">
      <c r="A158" s="26">
        <v>148</v>
      </c>
      <c r="B158" s="33"/>
      <c r="C158" s="33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39"/>
      <c r="AG158" s="39"/>
      <c r="AH158" s="39"/>
      <c r="AI158" s="24"/>
      <c r="AJ158" s="27" t="str">
        <f t="shared" si="2"/>
        <v/>
      </c>
      <c r="AK158" s="20"/>
      <c r="AM158" s="10"/>
    </row>
    <row r="159" spans="1:39" ht="15" customHeight="1" x14ac:dyDescent="0.15">
      <c r="A159" s="26">
        <v>149</v>
      </c>
      <c r="B159" s="33"/>
      <c r="C159" s="33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39"/>
      <c r="AG159" s="39"/>
      <c r="AH159" s="39"/>
      <c r="AI159" s="24"/>
      <c r="AJ159" s="27" t="str">
        <f t="shared" si="2"/>
        <v/>
      </c>
      <c r="AK159" s="20"/>
      <c r="AM159" s="10"/>
    </row>
    <row r="160" spans="1:39" ht="15" customHeight="1" x14ac:dyDescent="0.15">
      <c r="A160" s="26">
        <v>150</v>
      </c>
      <c r="B160" s="33"/>
      <c r="C160" s="33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39"/>
      <c r="AG160" s="39"/>
      <c r="AH160" s="39"/>
      <c r="AI160" s="24"/>
      <c r="AJ160" s="27" t="str">
        <f t="shared" si="2"/>
        <v/>
      </c>
      <c r="AK160" s="20"/>
      <c r="AM160" s="10"/>
    </row>
    <row r="161" spans="1:39" ht="15" customHeight="1" x14ac:dyDescent="0.15">
      <c r="A161" s="26">
        <v>151</v>
      </c>
      <c r="B161" s="33"/>
      <c r="C161" s="33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39"/>
      <c r="AG161" s="39"/>
      <c r="AH161" s="39"/>
      <c r="AI161" s="24"/>
      <c r="AJ161" s="27" t="str">
        <f t="shared" si="2"/>
        <v/>
      </c>
      <c r="AK161" s="20"/>
      <c r="AM161" s="10"/>
    </row>
    <row r="162" spans="1:39" ht="15" customHeight="1" x14ac:dyDescent="0.15">
      <c r="A162" s="26">
        <v>152</v>
      </c>
      <c r="B162" s="33"/>
      <c r="C162" s="33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39"/>
      <c r="AG162" s="39"/>
      <c r="AH162" s="39"/>
      <c r="AI162" s="24"/>
      <c r="AJ162" s="27" t="str">
        <f t="shared" si="2"/>
        <v/>
      </c>
      <c r="AK162" s="20"/>
      <c r="AM162" s="10"/>
    </row>
    <row r="163" spans="1:39" ht="15" customHeight="1" x14ac:dyDescent="0.15">
      <c r="A163" s="26">
        <v>153</v>
      </c>
      <c r="B163" s="33"/>
      <c r="C163" s="33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39"/>
      <c r="AG163" s="39"/>
      <c r="AH163" s="39"/>
      <c r="AI163" s="24"/>
      <c r="AJ163" s="27" t="str">
        <f t="shared" si="2"/>
        <v/>
      </c>
      <c r="AK163" s="20"/>
      <c r="AM163" s="10"/>
    </row>
    <row r="164" spans="1:39" ht="15" customHeight="1" x14ac:dyDescent="0.15">
      <c r="A164" s="26">
        <v>154</v>
      </c>
      <c r="B164" s="33"/>
      <c r="C164" s="33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39"/>
      <c r="AG164" s="39"/>
      <c r="AH164" s="39"/>
      <c r="AI164" s="24"/>
      <c r="AJ164" s="27" t="str">
        <f t="shared" si="2"/>
        <v/>
      </c>
      <c r="AK164" s="20"/>
      <c r="AM164" s="10"/>
    </row>
    <row r="165" spans="1:39" ht="15" customHeight="1" x14ac:dyDescent="0.15">
      <c r="A165" s="26">
        <v>155</v>
      </c>
      <c r="B165" s="33"/>
      <c r="C165" s="33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39"/>
      <c r="AG165" s="39"/>
      <c r="AH165" s="39"/>
      <c r="AI165" s="24"/>
      <c r="AJ165" s="27" t="str">
        <f t="shared" si="2"/>
        <v/>
      </c>
      <c r="AK165" s="20"/>
      <c r="AM165" s="10"/>
    </row>
    <row r="166" spans="1:39" ht="15" customHeight="1" x14ac:dyDescent="0.15">
      <c r="A166" s="26">
        <v>156</v>
      </c>
      <c r="B166" s="33"/>
      <c r="C166" s="33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39"/>
      <c r="AG166" s="39"/>
      <c r="AH166" s="39"/>
      <c r="AI166" s="24"/>
      <c r="AJ166" s="27" t="str">
        <f t="shared" si="2"/>
        <v/>
      </c>
      <c r="AK166" s="20"/>
      <c r="AM166" s="10"/>
    </row>
    <row r="167" spans="1:39" ht="15" customHeight="1" x14ac:dyDescent="0.15">
      <c r="A167" s="26">
        <v>157</v>
      </c>
      <c r="B167" s="33"/>
      <c r="C167" s="33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39"/>
      <c r="AG167" s="39"/>
      <c r="AH167" s="39"/>
      <c r="AI167" s="24"/>
      <c r="AJ167" s="27" t="str">
        <f t="shared" si="2"/>
        <v/>
      </c>
      <c r="AK167" s="20"/>
      <c r="AM167" s="10"/>
    </row>
    <row r="168" spans="1:39" ht="15" customHeight="1" x14ac:dyDescent="0.15">
      <c r="A168" s="26">
        <v>158</v>
      </c>
      <c r="B168" s="33"/>
      <c r="C168" s="33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39"/>
      <c r="AG168" s="39"/>
      <c r="AH168" s="39"/>
      <c r="AI168" s="24"/>
      <c r="AJ168" s="27" t="str">
        <f t="shared" si="2"/>
        <v/>
      </c>
      <c r="AK168" s="20"/>
      <c r="AM168" s="10"/>
    </row>
    <row r="169" spans="1:39" ht="15" customHeight="1" x14ac:dyDescent="0.15">
      <c r="A169" s="26">
        <v>159</v>
      </c>
      <c r="B169" s="33"/>
      <c r="C169" s="33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39"/>
      <c r="AG169" s="39"/>
      <c r="AH169" s="39"/>
      <c r="AI169" s="24"/>
      <c r="AJ169" s="27" t="str">
        <f t="shared" si="2"/>
        <v/>
      </c>
      <c r="AK169" s="20"/>
      <c r="AM169" s="10"/>
    </row>
    <row r="170" spans="1:39" ht="15" customHeight="1" x14ac:dyDescent="0.15">
      <c r="A170" s="26">
        <v>160</v>
      </c>
      <c r="B170" s="33"/>
      <c r="C170" s="33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39"/>
      <c r="AG170" s="39"/>
      <c r="AH170" s="39"/>
      <c r="AI170" s="24"/>
      <c r="AJ170" s="27" t="str">
        <f t="shared" si="2"/>
        <v/>
      </c>
      <c r="AK170" s="20"/>
      <c r="AM170" s="10"/>
    </row>
    <row r="171" spans="1:39" ht="15" customHeight="1" x14ac:dyDescent="0.15">
      <c r="A171" s="26">
        <v>161</v>
      </c>
      <c r="B171" s="33"/>
      <c r="C171" s="33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39"/>
      <c r="AG171" s="39"/>
      <c r="AH171" s="39"/>
      <c r="AI171" s="24"/>
      <c r="AJ171" s="27" t="str">
        <f t="shared" si="2"/>
        <v/>
      </c>
      <c r="AK171" s="20"/>
      <c r="AM171" s="10"/>
    </row>
    <row r="172" spans="1:39" ht="15" customHeight="1" x14ac:dyDescent="0.15">
      <c r="A172" s="26">
        <v>162</v>
      </c>
      <c r="B172" s="33"/>
      <c r="C172" s="33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39"/>
      <c r="AG172" s="39"/>
      <c r="AH172" s="39"/>
      <c r="AI172" s="24"/>
      <c r="AJ172" s="27" t="str">
        <f t="shared" si="2"/>
        <v/>
      </c>
      <c r="AK172" s="20"/>
      <c r="AM172" s="10"/>
    </row>
    <row r="173" spans="1:39" ht="15" customHeight="1" x14ac:dyDescent="0.15">
      <c r="A173" s="26">
        <v>163</v>
      </c>
      <c r="B173" s="33"/>
      <c r="C173" s="33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39"/>
      <c r="AG173" s="39"/>
      <c r="AH173" s="39"/>
      <c r="AI173" s="24"/>
      <c r="AJ173" s="27" t="str">
        <f t="shared" si="2"/>
        <v/>
      </c>
      <c r="AK173" s="20"/>
      <c r="AM173" s="10"/>
    </row>
    <row r="174" spans="1:39" ht="15" customHeight="1" x14ac:dyDescent="0.15">
      <c r="A174" s="26">
        <v>164</v>
      </c>
      <c r="B174" s="33"/>
      <c r="C174" s="33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39"/>
      <c r="AG174" s="39"/>
      <c r="AH174" s="39"/>
      <c r="AI174" s="24"/>
      <c r="AJ174" s="27" t="str">
        <f t="shared" si="2"/>
        <v/>
      </c>
      <c r="AK174" s="20"/>
      <c r="AM174" s="10"/>
    </row>
    <row r="175" spans="1:39" ht="15" customHeight="1" x14ac:dyDescent="0.15">
      <c r="A175" s="26">
        <v>165</v>
      </c>
      <c r="B175" s="33"/>
      <c r="C175" s="33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39"/>
      <c r="AG175" s="39"/>
      <c r="AH175" s="39"/>
      <c r="AI175" s="24"/>
      <c r="AJ175" s="27" t="str">
        <f t="shared" si="2"/>
        <v/>
      </c>
      <c r="AK175" s="20"/>
      <c r="AM175" s="10"/>
    </row>
    <row r="176" spans="1:39" ht="15" customHeight="1" x14ac:dyDescent="0.15">
      <c r="A176" s="26">
        <v>166</v>
      </c>
      <c r="B176" s="33"/>
      <c r="C176" s="33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39"/>
      <c r="AG176" s="39"/>
      <c r="AH176" s="39"/>
      <c r="AI176" s="24"/>
      <c r="AJ176" s="27" t="str">
        <f t="shared" si="2"/>
        <v/>
      </c>
      <c r="AK176" s="20"/>
      <c r="AM176" s="10"/>
    </row>
    <row r="177" spans="1:39" ht="15" customHeight="1" x14ac:dyDescent="0.15">
      <c r="A177" s="26">
        <v>167</v>
      </c>
      <c r="B177" s="33"/>
      <c r="C177" s="33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39"/>
      <c r="AG177" s="39"/>
      <c r="AH177" s="39"/>
      <c r="AI177" s="24"/>
      <c r="AJ177" s="27" t="str">
        <f t="shared" si="2"/>
        <v/>
      </c>
      <c r="AK177" s="20"/>
      <c r="AM177" s="10"/>
    </row>
    <row r="178" spans="1:39" ht="15" customHeight="1" x14ac:dyDescent="0.15">
      <c r="A178" s="26">
        <v>168</v>
      </c>
      <c r="B178" s="33"/>
      <c r="C178" s="33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39"/>
      <c r="AG178" s="39"/>
      <c r="AH178" s="39"/>
      <c r="AI178" s="24"/>
      <c r="AJ178" s="27" t="str">
        <f t="shared" si="2"/>
        <v/>
      </c>
      <c r="AK178" s="20"/>
      <c r="AM178" s="10"/>
    </row>
    <row r="179" spans="1:39" ht="15" customHeight="1" x14ac:dyDescent="0.15">
      <c r="A179" s="26">
        <v>169</v>
      </c>
      <c r="B179" s="33"/>
      <c r="C179" s="33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39"/>
      <c r="AG179" s="39"/>
      <c r="AH179" s="39"/>
      <c r="AI179" s="24"/>
      <c r="AJ179" s="27" t="str">
        <f t="shared" si="2"/>
        <v/>
      </c>
      <c r="AK179" s="20"/>
      <c r="AM179" s="10"/>
    </row>
    <row r="180" spans="1:39" ht="15" customHeight="1" x14ac:dyDescent="0.15">
      <c r="A180" s="26">
        <v>170</v>
      </c>
      <c r="B180" s="33"/>
      <c r="C180" s="33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39"/>
      <c r="AG180" s="39"/>
      <c r="AH180" s="39"/>
      <c r="AI180" s="24"/>
      <c r="AJ180" s="27" t="str">
        <f t="shared" si="2"/>
        <v/>
      </c>
      <c r="AK180" s="20"/>
      <c r="AM180" s="10"/>
    </row>
    <row r="181" spans="1:39" ht="15" customHeight="1" x14ac:dyDescent="0.15">
      <c r="A181" s="26">
        <v>171</v>
      </c>
      <c r="B181" s="33"/>
      <c r="C181" s="33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39"/>
      <c r="AG181" s="39"/>
      <c r="AH181" s="39"/>
      <c r="AI181" s="24"/>
      <c r="AJ181" s="27" t="str">
        <f t="shared" si="2"/>
        <v/>
      </c>
      <c r="AK181" s="20"/>
      <c r="AM181" s="10"/>
    </row>
    <row r="182" spans="1:39" ht="15" customHeight="1" x14ac:dyDescent="0.15">
      <c r="A182" s="26">
        <v>172</v>
      </c>
      <c r="B182" s="33"/>
      <c r="C182" s="33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39"/>
      <c r="AG182" s="39"/>
      <c r="AH182" s="39"/>
      <c r="AI182" s="24"/>
      <c r="AJ182" s="27" t="str">
        <f t="shared" si="2"/>
        <v/>
      </c>
      <c r="AK182" s="20"/>
      <c r="AM182" s="10"/>
    </row>
    <row r="183" spans="1:39" ht="15" customHeight="1" x14ac:dyDescent="0.15">
      <c r="A183" s="26">
        <v>173</v>
      </c>
      <c r="B183" s="33"/>
      <c r="C183" s="33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39"/>
      <c r="AG183" s="39"/>
      <c r="AH183" s="39"/>
      <c r="AI183" s="24"/>
      <c r="AJ183" s="27" t="str">
        <f t="shared" si="2"/>
        <v/>
      </c>
      <c r="AK183" s="20"/>
      <c r="AM183" s="10"/>
    </row>
    <row r="184" spans="1:39" ht="15" customHeight="1" x14ac:dyDescent="0.15">
      <c r="A184" s="26">
        <v>174</v>
      </c>
      <c r="B184" s="33"/>
      <c r="C184" s="33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39"/>
      <c r="AG184" s="39"/>
      <c r="AH184" s="39"/>
      <c r="AI184" s="24"/>
      <c r="AJ184" s="27" t="str">
        <f t="shared" si="2"/>
        <v/>
      </c>
      <c r="AK184" s="20"/>
      <c r="AM184" s="10"/>
    </row>
    <row r="185" spans="1:39" ht="15" customHeight="1" x14ac:dyDescent="0.15">
      <c r="A185" s="26">
        <v>175</v>
      </c>
      <c r="B185" s="33"/>
      <c r="C185" s="33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39"/>
      <c r="AG185" s="39"/>
      <c r="AH185" s="39"/>
      <c r="AI185" s="24"/>
      <c r="AJ185" s="27" t="str">
        <f t="shared" si="2"/>
        <v/>
      </c>
      <c r="AK185" s="20"/>
      <c r="AM185" s="10"/>
    </row>
    <row r="186" spans="1:39" ht="15" customHeight="1" x14ac:dyDescent="0.15">
      <c r="A186" s="26">
        <v>176</v>
      </c>
      <c r="B186" s="33"/>
      <c r="C186" s="33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39"/>
      <c r="AG186" s="39"/>
      <c r="AH186" s="39"/>
      <c r="AI186" s="24"/>
      <c r="AJ186" s="27" t="str">
        <f t="shared" si="2"/>
        <v/>
      </c>
      <c r="AK186" s="20"/>
      <c r="AM186" s="10"/>
    </row>
    <row r="187" spans="1:39" ht="15" customHeight="1" x14ac:dyDescent="0.15">
      <c r="A187" s="26">
        <v>177</v>
      </c>
      <c r="B187" s="33"/>
      <c r="C187" s="33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39"/>
      <c r="AG187" s="39"/>
      <c r="AH187" s="39"/>
      <c r="AI187" s="24"/>
      <c r="AJ187" s="27" t="str">
        <f t="shared" si="2"/>
        <v/>
      </c>
      <c r="AK187" s="20"/>
      <c r="AM187" s="10"/>
    </row>
    <row r="188" spans="1:39" ht="15" customHeight="1" x14ac:dyDescent="0.15">
      <c r="A188" s="26">
        <v>178</v>
      </c>
      <c r="B188" s="33"/>
      <c r="C188" s="33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39"/>
      <c r="AG188" s="39"/>
      <c r="AH188" s="39"/>
      <c r="AI188" s="24"/>
      <c r="AJ188" s="27" t="str">
        <f t="shared" si="2"/>
        <v/>
      </c>
      <c r="AK188" s="20"/>
      <c r="AM188" s="10"/>
    </row>
    <row r="189" spans="1:39" ht="15" customHeight="1" x14ac:dyDescent="0.15">
      <c r="A189" s="26">
        <v>179</v>
      </c>
      <c r="B189" s="33"/>
      <c r="C189" s="33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39"/>
      <c r="AG189" s="39"/>
      <c r="AH189" s="39"/>
      <c r="AI189" s="24"/>
      <c r="AJ189" s="27" t="str">
        <f t="shared" si="2"/>
        <v/>
      </c>
      <c r="AK189" s="20"/>
      <c r="AM189" s="10"/>
    </row>
    <row r="190" spans="1:39" ht="15" customHeight="1" x14ac:dyDescent="0.15">
      <c r="A190" s="26">
        <v>180</v>
      </c>
      <c r="B190" s="33"/>
      <c r="C190" s="33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39"/>
      <c r="AG190" s="39"/>
      <c r="AH190" s="39"/>
      <c r="AI190" s="24"/>
      <c r="AJ190" s="27" t="str">
        <f t="shared" si="2"/>
        <v/>
      </c>
      <c r="AK190" s="20"/>
      <c r="AM190" s="10"/>
    </row>
    <row r="191" spans="1:39" ht="15" customHeight="1" x14ac:dyDescent="0.15">
      <c r="A191" s="26">
        <v>181</v>
      </c>
      <c r="B191" s="33"/>
      <c r="C191" s="33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39"/>
      <c r="AG191" s="39"/>
      <c r="AH191" s="39"/>
      <c r="AI191" s="24"/>
      <c r="AJ191" s="27" t="str">
        <f t="shared" si="2"/>
        <v/>
      </c>
      <c r="AK191" s="20"/>
      <c r="AM191" s="10"/>
    </row>
    <row r="192" spans="1:39" ht="15" customHeight="1" x14ac:dyDescent="0.15">
      <c r="A192" s="26">
        <v>182</v>
      </c>
      <c r="B192" s="33"/>
      <c r="C192" s="33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39"/>
      <c r="AG192" s="39"/>
      <c r="AH192" s="39"/>
      <c r="AI192" s="24"/>
      <c r="AJ192" s="27" t="str">
        <f t="shared" si="2"/>
        <v/>
      </c>
      <c r="AK192" s="20"/>
      <c r="AM192" s="10"/>
    </row>
    <row r="193" spans="1:39" ht="15" customHeight="1" x14ac:dyDescent="0.15">
      <c r="A193" s="26">
        <v>183</v>
      </c>
      <c r="B193" s="33"/>
      <c r="C193" s="33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39"/>
      <c r="AG193" s="39"/>
      <c r="AH193" s="39"/>
      <c r="AI193" s="24"/>
      <c r="AJ193" s="27" t="str">
        <f t="shared" si="2"/>
        <v/>
      </c>
      <c r="AK193" s="20"/>
      <c r="AM193" s="10"/>
    </row>
    <row r="194" spans="1:39" ht="15" customHeight="1" x14ac:dyDescent="0.15">
      <c r="A194" s="26">
        <v>184</v>
      </c>
      <c r="B194" s="33"/>
      <c r="C194" s="33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39"/>
      <c r="AG194" s="39"/>
      <c r="AH194" s="39"/>
      <c r="AI194" s="24"/>
      <c r="AJ194" s="27" t="str">
        <f t="shared" si="2"/>
        <v/>
      </c>
      <c r="AK194" s="20"/>
      <c r="AM194" s="10"/>
    </row>
    <row r="195" spans="1:39" ht="15" customHeight="1" x14ac:dyDescent="0.15">
      <c r="A195" s="26">
        <v>185</v>
      </c>
      <c r="B195" s="33"/>
      <c r="C195" s="33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39"/>
      <c r="AG195" s="39"/>
      <c r="AH195" s="39"/>
      <c r="AI195" s="24"/>
      <c r="AJ195" s="27" t="str">
        <f t="shared" si="2"/>
        <v/>
      </c>
      <c r="AK195" s="20"/>
      <c r="AM195" s="10"/>
    </row>
    <row r="196" spans="1:39" ht="15" customHeight="1" x14ac:dyDescent="0.15">
      <c r="A196" s="26">
        <v>186</v>
      </c>
      <c r="B196" s="33"/>
      <c r="C196" s="33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39"/>
      <c r="AG196" s="39"/>
      <c r="AH196" s="39"/>
      <c r="AI196" s="24"/>
      <c r="AJ196" s="27" t="str">
        <f t="shared" si="2"/>
        <v/>
      </c>
      <c r="AK196" s="20"/>
      <c r="AM196" s="10"/>
    </row>
    <row r="197" spans="1:39" ht="15" customHeight="1" x14ac:dyDescent="0.15">
      <c r="A197" s="26">
        <v>187</v>
      </c>
      <c r="B197" s="33"/>
      <c r="C197" s="33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39"/>
      <c r="AG197" s="39"/>
      <c r="AH197" s="39"/>
      <c r="AI197" s="24"/>
      <c r="AJ197" s="27" t="str">
        <f t="shared" si="2"/>
        <v/>
      </c>
      <c r="AK197" s="20"/>
      <c r="AM197" s="10"/>
    </row>
    <row r="198" spans="1:39" ht="15" customHeight="1" x14ac:dyDescent="0.15">
      <c r="A198" s="26">
        <v>188</v>
      </c>
      <c r="B198" s="33"/>
      <c r="C198" s="33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39"/>
      <c r="AG198" s="39"/>
      <c r="AH198" s="39"/>
      <c r="AI198" s="24"/>
      <c r="AJ198" s="27" t="str">
        <f t="shared" si="2"/>
        <v/>
      </c>
      <c r="AK198" s="20"/>
      <c r="AM198" s="10"/>
    </row>
    <row r="199" spans="1:39" ht="15" customHeight="1" x14ac:dyDescent="0.15">
      <c r="A199" s="26">
        <v>189</v>
      </c>
      <c r="B199" s="33"/>
      <c r="C199" s="33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39"/>
      <c r="AG199" s="39"/>
      <c r="AH199" s="39"/>
      <c r="AI199" s="24"/>
      <c r="AJ199" s="27" t="str">
        <f t="shared" si="2"/>
        <v/>
      </c>
      <c r="AK199" s="20"/>
      <c r="AM199" s="10"/>
    </row>
    <row r="200" spans="1:39" ht="15" customHeight="1" x14ac:dyDescent="0.15">
      <c r="A200" s="26">
        <v>190</v>
      </c>
      <c r="B200" s="33"/>
      <c r="C200" s="33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39"/>
      <c r="AG200" s="39"/>
      <c r="AH200" s="39"/>
      <c r="AI200" s="24"/>
      <c r="AJ200" s="27" t="str">
        <f t="shared" si="2"/>
        <v/>
      </c>
      <c r="AK200" s="20"/>
      <c r="AM200" s="10"/>
    </row>
    <row r="201" spans="1:39" ht="15" customHeight="1" x14ac:dyDescent="0.15">
      <c r="A201" s="26">
        <v>191</v>
      </c>
      <c r="B201" s="33"/>
      <c r="C201" s="33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39"/>
      <c r="AG201" s="39"/>
      <c r="AH201" s="39"/>
      <c r="AI201" s="24"/>
      <c r="AJ201" s="27" t="str">
        <f t="shared" si="2"/>
        <v/>
      </c>
      <c r="AK201" s="20"/>
      <c r="AM201" s="10"/>
    </row>
    <row r="202" spans="1:39" ht="15" customHeight="1" x14ac:dyDescent="0.15">
      <c r="A202" s="26">
        <v>192</v>
      </c>
      <c r="B202" s="33"/>
      <c r="C202" s="33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39"/>
      <c r="AG202" s="39"/>
      <c r="AH202" s="39"/>
      <c r="AI202" s="24"/>
      <c r="AJ202" s="27" t="str">
        <f t="shared" si="2"/>
        <v/>
      </c>
      <c r="AK202" s="20"/>
      <c r="AM202" s="10"/>
    </row>
    <row r="203" spans="1:39" ht="15" customHeight="1" x14ac:dyDescent="0.15">
      <c r="A203" s="26">
        <v>193</v>
      </c>
      <c r="B203" s="33"/>
      <c r="C203" s="33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39"/>
      <c r="AG203" s="39"/>
      <c r="AH203" s="39"/>
      <c r="AI203" s="24"/>
      <c r="AJ203" s="27" t="str">
        <f t="shared" si="2"/>
        <v/>
      </c>
      <c r="AK203" s="20"/>
      <c r="AM203" s="10"/>
    </row>
    <row r="204" spans="1:39" ht="15" customHeight="1" x14ac:dyDescent="0.15">
      <c r="A204" s="26">
        <v>194</v>
      </c>
      <c r="B204" s="33"/>
      <c r="C204" s="33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39"/>
      <c r="AG204" s="39"/>
      <c r="AH204" s="39"/>
      <c r="AI204" s="24"/>
      <c r="AJ204" s="27" t="str">
        <f t="shared" ref="AJ204:AJ267" si="3">IF(B204="","",COUNTIF(D204:AH204,"1")+COUNTIF(D204:AH204,"x"))</f>
        <v/>
      </c>
      <c r="AK204" s="20"/>
      <c r="AM204" s="10"/>
    </row>
    <row r="205" spans="1:39" ht="15" customHeight="1" x14ac:dyDescent="0.15">
      <c r="A205" s="26">
        <v>195</v>
      </c>
      <c r="B205" s="33"/>
      <c r="C205" s="33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39"/>
      <c r="AG205" s="39"/>
      <c r="AH205" s="39"/>
      <c r="AI205" s="24"/>
      <c r="AJ205" s="27" t="str">
        <f t="shared" si="3"/>
        <v/>
      </c>
      <c r="AK205" s="20"/>
      <c r="AM205" s="10"/>
    </row>
    <row r="206" spans="1:39" ht="15" customHeight="1" x14ac:dyDescent="0.15">
      <c r="A206" s="26">
        <v>196</v>
      </c>
      <c r="B206" s="33"/>
      <c r="C206" s="33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39"/>
      <c r="AG206" s="39"/>
      <c r="AH206" s="39"/>
      <c r="AI206" s="24"/>
      <c r="AJ206" s="27" t="str">
        <f t="shared" si="3"/>
        <v/>
      </c>
      <c r="AK206" s="20"/>
      <c r="AM206" s="10"/>
    </row>
    <row r="207" spans="1:39" ht="15" customHeight="1" x14ac:dyDescent="0.15">
      <c r="A207" s="26">
        <v>197</v>
      </c>
      <c r="B207" s="33"/>
      <c r="C207" s="33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39"/>
      <c r="AG207" s="39"/>
      <c r="AH207" s="39"/>
      <c r="AI207" s="24"/>
      <c r="AJ207" s="27" t="str">
        <f t="shared" si="3"/>
        <v/>
      </c>
      <c r="AK207" s="20"/>
      <c r="AM207" s="10"/>
    </row>
    <row r="208" spans="1:39" ht="15" customHeight="1" x14ac:dyDescent="0.15">
      <c r="A208" s="26">
        <v>198</v>
      </c>
      <c r="B208" s="33"/>
      <c r="C208" s="33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39"/>
      <c r="AG208" s="39"/>
      <c r="AH208" s="39"/>
      <c r="AI208" s="24"/>
      <c r="AJ208" s="27" t="str">
        <f t="shared" si="3"/>
        <v/>
      </c>
      <c r="AK208" s="20"/>
      <c r="AM208" s="10"/>
    </row>
    <row r="209" spans="1:39" ht="15" customHeight="1" x14ac:dyDescent="0.15">
      <c r="A209" s="26">
        <v>199</v>
      </c>
      <c r="B209" s="33"/>
      <c r="C209" s="33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39"/>
      <c r="AG209" s="39"/>
      <c r="AH209" s="39"/>
      <c r="AI209" s="24"/>
      <c r="AJ209" s="27" t="str">
        <f t="shared" si="3"/>
        <v/>
      </c>
      <c r="AK209" s="20"/>
      <c r="AM209" s="10"/>
    </row>
    <row r="210" spans="1:39" ht="15" customHeight="1" x14ac:dyDescent="0.15">
      <c r="A210" s="26">
        <v>200</v>
      </c>
      <c r="B210" s="33"/>
      <c r="C210" s="33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39"/>
      <c r="AG210" s="39"/>
      <c r="AH210" s="39"/>
      <c r="AI210" s="24"/>
      <c r="AJ210" s="27" t="str">
        <f t="shared" si="3"/>
        <v/>
      </c>
      <c r="AK210" s="20"/>
      <c r="AM210" s="10"/>
    </row>
    <row r="211" spans="1:39" ht="15" customHeight="1" x14ac:dyDescent="0.15">
      <c r="A211" s="26">
        <v>201</v>
      </c>
      <c r="B211" s="33"/>
      <c r="C211" s="33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39"/>
      <c r="AG211" s="39"/>
      <c r="AH211" s="39"/>
      <c r="AI211" s="24"/>
      <c r="AJ211" s="27" t="str">
        <f t="shared" si="3"/>
        <v/>
      </c>
      <c r="AK211" s="20"/>
      <c r="AM211" s="10"/>
    </row>
    <row r="212" spans="1:39" ht="15" customHeight="1" x14ac:dyDescent="0.15">
      <c r="A212" s="26">
        <v>202</v>
      </c>
      <c r="B212" s="33"/>
      <c r="C212" s="33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39"/>
      <c r="AG212" s="39"/>
      <c r="AH212" s="39"/>
      <c r="AI212" s="24"/>
      <c r="AJ212" s="27" t="str">
        <f t="shared" si="3"/>
        <v/>
      </c>
      <c r="AK212" s="20"/>
      <c r="AM212" s="10"/>
    </row>
    <row r="213" spans="1:39" ht="15" customHeight="1" x14ac:dyDescent="0.15">
      <c r="A213" s="26">
        <v>203</v>
      </c>
      <c r="B213" s="33"/>
      <c r="C213" s="33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39"/>
      <c r="AG213" s="39"/>
      <c r="AH213" s="39"/>
      <c r="AI213" s="24"/>
      <c r="AJ213" s="27" t="str">
        <f t="shared" si="3"/>
        <v/>
      </c>
      <c r="AK213" s="20"/>
      <c r="AM213" s="10"/>
    </row>
    <row r="214" spans="1:39" ht="15" customHeight="1" x14ac:dyDescent="0.15">
      <c r="A214" s="26">
        <v>204</v>
      </c>
      <c r="B214" s="33"/>
      <c r="C214" s="33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39"/>
      <c r="AG214" s="39"/>
      <c r="AH214" s="39"/>
      <c r="AI214" s="24"/>
      <c r="AJ214" s="27" t="str">
        <f t="shared" si="3"/>
        <v/>
      </c>
      <c r="AK214" s="20"/>
      <c r="AM214" s="10"/>
    </row>
    <row r="215" spans="1:39" ht="15" customHeight="1" x14ac:dyDescent="0.15">
      <c r="A215" s="26">
        <v>205</v>
      </c>
      <c r="B215" s="33"/>
      <c r="C215" s="33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39"/>
      <c r="AG215" s="39"/>
      <c r="AH215" s="39"/>
      <c r="AI215" s="24"/>
      <c r="AJ215" s="27" t="str">
        <f t="shared" si="3"/>
        <v/>
      </c>
      <c r="AK215" s="20"/>
      <c r="AM215" s="10"/>
    </row>
    <row r="216" spans="1:39" ht="15" customHeight="1" x14ac:dyDescent="0.15">
      <c r="A216" s="26">
        <v>206</v>
      </c>
      <c r="B216" s="33"/>
      <c r="C216" s="33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39"/>
      <c r="AG216" s="39"/>
      <c r="AH216" s="39"/>
      <c r="AI216" s="24"/>
      <c r="AJ216" s="27" t="str">
        <f t="shared" si="3"/>
        <v/>
      </c>
      <c r="AK216" s="20"/>
      <c r="AM216" s="10"/>
    </row>
    <row r="217" spans="1:39" ht="15" customHeight="1" x14ac:dyDescent="0.15">
      <c r="A217" s="26">
        <v>207</v>
      </c>
      <c r="B217" s="33"/>
      <c r="C217" s="33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39"/>
      <c r="AG217" s="39"/>
      <c r="AH217" s="39"/>
      <c r="AI217" s="24"/>
      <c r="AJ217" s="27" t="str">
        <f t="shared" si="3"/>
        <v/>
      </c>
      <c r="AK217" s="20"/>
      <c r="AM217" s="10"/>
    </row>
    <row r="218" spans="1:39" ht="15" customHeight="1" x14ac:dyDescent="0.15">
      <c r="A218" s="26">
        <v>208</v>
      </c>
      <c r="B218" s="33"/>
      <c r="C218" s="33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39"/>
      <c r="AG218" s="39"/>
      <c r="AH218" s="39"/>
      <c r="AI218" s="24"/>
      <c r="AJ218" s="27" t="str">
        <f t="shared" si="3"/>
        <v/>
      </c>
      <c r="AK218" s="20"/>
      <c r="AM218" s="10"/>
    </row>
    <row r="219" spans="1:39" ht="15" customHeight="1" x14ac:dyDescent="0.15">
      <c r="A219" s="26">
        <v>209</v>
      </c>
      <c r="B219" s="33"/>
      <c r="C219" s="33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39"/>
      <c r="AG219" s="39"/>
      <c r="AH219" s="39"/>
      <c r="AI219" s="24"/>
      <c r="AJ219" s="27" t="str">
        <f t="shared" si="3"/>
        <v/>
      </c>
      <c r="AK219" s="20"/>
      <c r="AM219" s="10"/>
    </row>
    <row r="220" spans="1:39" ht="15" customHeight="1" x14ac:dyDescent="0.15">
      <c r="A220" s="26">
        <v>210</v>
      </c>
      <c r="B220" s="33"/>
      <c r="C220" s="33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39"/>
      <c r="AG220" s="39"/>
      <c r="AH220" s="39"/>
      <c r="AI220" s="24"/>
      <c r="AJ220" s="27" t="str">
        <f t="shared" si="3"/>
        <v/>
      </c>
      <c r="AK220" s="20"/>
      <c r="AM220" s="10"/>
    </row>
    <row r="221" spans="1:39" ht="15" customHeight="1" x14ac:dyDescent="0.15">
      <c r="A221" s="26">
        <v>211</v>
      </c>
      <c r="B221" s="33"/>
      <c r="C221" s="33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39"/>
      <c r="AG221" s="39"/>
      <c r="AH221" s="39"/>
      <c r="AI221" s="24"/>
      <c r="AJ221" s="27" t="str">
        <f t="shared" si="3"/>
        <v/>
      </c>
      <c r="AK221" s="20"/>
      <c r="AM221" s="10"/>
    </row>
    <row r="222" spans="1:39" ht="15" customHeight="1" x14ac:dyDescent="0.15">
      <c r="A222" s="26">
        <v>212</v>
      </c>
      <c r="B222" s="33"/>
      <c r="C222" s="33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39"/>
      <c r="AG222" s="39"/>
      <c r="AH222" s="39"/>
      <c r="AI222" s="24"/>
      <c r="AJ222" s="27" t="str">
        <f t="shared" si="3"/>
        <v/>
      </c>
      <c r="AK222" s="20"/>
      <c r="AM222" s="10"/>
    </row>
    <row r="223" spans="1:39" ht="15" customHeight="1" x14ac:dyDescent="0.15">
      <c r="A223" s="26">
        <v>213</v>
      </c>
      <c r="B223" s="33"/>
      <c r="C223" s="33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39"/>
      <c r="AG223" s="39"/>
      <c r="AH223" s="39"/>
      <c r="AI223" s="24"/>
      <c r="AJ223" s="27" t="str">
        <f t="shared" si="3"/>
        <v/>
      </c>
      <c r="AK223" s="20"/>
      <c r="AM223" s="10"/>
    </row>
    <row r="224" spans="1:39" ht="15" customHeight="1" x14ac:dyDescent="0.15">
      <c r="A224" s="26">
        <v>214</v>
      </c>
      <c r="B224" s="33"/>
      <c r="C224" s="33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39"/>
      <c r="AG224" s="39"/>
      <c r="AH224" s="39"/>
      <c r="AI224" s="24"/>
      <c r="AJ224" s="27" t="str">
        <f t="shared" si="3"/>
        <v/>
      </c>
      <c r="AK224" s="20"/>
      <c r="AM224" s="10"/>
    </row>
    <row r="225" spans="1:39" ht="15" customHeight="1" x14ac:dyDescent="0.15">
      <c r="A225" s="26">
        <v>215</v>
      </c>
      <c r="B225" s="33"/>
      <c r="C225" s="33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39"/>
      <c r="AG225" s="39"/>
      <c r="AH225" s="39"/>
      <c r="AI225" s="24"/>
      <c r="AJ225" s="27" t="str">
        <f t="shared" si="3"/>
        <v/>
      </c>
      <c r="AK225" s="20"/>
      <c r="AM225" s="10"/>
    </row>
    <row r="226" spans="1:39" ht="15" customHeight="1" x14ac:dyDescent="0.15">
      <c r="A226" s="26">
        <v>216</v>
      </c>
      <c r="B226" s="33"/>
      <c r="C226" s="33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39"/>
      <c r="AG226" s="39"/>
      <c r="AH226" s="39"/>
      <c r="AI226" s="24"/>
      <c r="AJ226" s="27" t="str">
        <f t="shared" si="3"/>
        <v/>
      </c>
      <c r="AK226" s="20"/>
      <c r="AM226" s="10"/>
    </row>
    <row r="227" spans="1:39" ht="15" customHeight="1" x14ac:dyDescent="0.15">
      <c r="A227" s="26">
        <v>217</v>
      </c>
      <c r="B227" s="33"/>
      <c r="C227" s="33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39"/>
      <c r="AG227" s="39"/>
      <c r="AH227" s="39"/>
      <c r="AI227" s="24"/>
      <c r="AJ227" s="27" t="str">
        <f t="shared" si="3"/>
        <v/>
      </c>
      <c r="AK227" s="20"/>
      <c r="AM227" s="10"/>
    </row>
    <row r="228" spans="1:39" ht="15" customHeight="1" x14ac:dyDescent="0.15">
      <c r="A228" s="26">
        <v>218</v>
      </c>
      <c r="B228" s="33"/>
      <c r="C228" s="33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39"/>
      <c r="AG228" s="39"/>
      <c r="AH228" s="39"/>
      <c r="AI228" s="24"/>
      <c r="AJ228" s="27" t="str">
        <f t="shared" si="3"/>
        <v/>
      </c>
      <c r="AK228" s="20"/>
      <c r="AM228" s="10"/>
    </row>
    <row r="229" spans="1:39" ht="15" customHeight="1" x14ac:dyDescent="0.15">
      <c r="A229" s="26">
        <v>219</v>
      </c>
      <c r="B229" s="33"/>
      <c r="C229" s="33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39"/>
      <c r="AG229" s="39"/>
      <c r="AH229" s="39"/>
      <c r="AI229" s="24"/>
      <c r="AJ229" s="27" t="str">
        <f t="shared" si="3"/>
        <v/>
      </c>
      <c r="AK229" s="20"/>
      <c r="AM229" s="10"/>
    </row>
    <row r="230" spans="1:39" ht="15" customHeight="1" x14ac:dyDescent="0.15">
      <c r="A230" s="26">
        <v>220</v>
      </c>
      <c r="B230" s="33"/>
      <c r="C230" s="33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39"/>
      <c r="AG230" s="39"/>
      <c r="AH230" s="39"/>
      <c r="AI230" s="24"/>
      <c r="AJ230" s="27" t="str">
        <f t="shared" si="3"/>
        <v/>
      </c>
      <c r="AK230" s="20"/>
      <c r="AM230" s="10"/>
    </row>
    <row r="231" spans="1:39" ht="15" customHeight="1" x14ac:dyDescent="0.15">
      <c r="A231" s="26">
        <v>221</v>
      </c>
      <c r="B231" s="33"/>
      <c r="C231" s="33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39"/>
      <c r="AG231" s="39"/>
      <c r="AH231" s="39"/>
      <c r="AI231" s="24"/>
      <c r="AJ231" s="27" t="str">
        <f t="shared" si="3"/>
        <v/>
      </c>
      <c r="AK231" s="20"/>
      <c r="AM231" s="10"/>
    </row>
    <row r="232" spans="1:39" ht="15" customHeight="1" x14ac:dyDescent="0.15">
      <c r="A232" s="26">
        <v>222</v>
      </c>
      <c r="B232" s="33"/>
      <c r="C232" s="33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39"/>
      <c r="AG232" s="39"/>
      <c r="AH232" s="39"/>
      <c r="AI232" s="24"/>
      <c r="AJ232" s="27" t="str">
        <f t="shared" si="3"/>
        <v/>
      </c>
      <c r="AK232" s="20"/>
      <c r="AM232" s="10"/>
    </row>
    <row r="233" spans="1:39" ht="15" customHeight="1" x14ac:dyDescent="0.15">
      <c r="A233" s="26">
        <v>223</v>
      </c>
      <c r="B233" s="33"/>
      <c r="C233" s="33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39"/>
      <c r="AG233" s="39"/>
      <c r="AH233" s="39"/>
      <c r="AI233" s="24"/>
      <c r="AJ233" s="27" t="str">
        <f t="shared" si="3"/>
        <v/>
      </c>
      <c r="AK233" s="20"/>
      <c r="AM233" s="10"/>
    </row>
    <row r="234" spans="1:39" ht="15" customHeight="1" x14ac:dyDescent="0.15">
      <c r="A234" s="26">
        <v>224</v>
      </c>
      <c r="B234" s="33"/>
      <c r="C234" s="33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39"/>
      <c r="AG234" s="39"/>
      <c r="AH234" s="39"/>
      <c r="AI234" s="24"/>
      <c r="AJ234" s="27" t="str">
        <f t="shared" si="3"/>
        <v/>
      </c>
      <c r="AK234" s="20"/>
      <c r="AM234" s="10"/>
    </row>
    <row r="235" spans="1:39" ht="15" customHeight="1" x14ac:dyDescent="0.15">
      <c r="A235" s="26">
        <v>225</v>
      </c>
      <c r="B235" s="33"/>
      <c r="C235" s="33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39"/>
      <c r="AG235" s="39"/>
      <c r="AH235" s="39"/>
      <c r="AI235" s="24"/>
      <c r="AJ235" s="27" t="str">
        <f t="shared" si="3"/>
        <v/>
      </c>
      <c r="AK235" s="20"/>
      <c r="AM235" s="10"/>
    </row>
    <row r="236" spans="1:39" ht="15" customHeight="1" x14ac:dyDescent="0.15">
      <c r="A236" s="26">
        <v>226</v>
      </c>
      <c r="B236" s="33"/>
      <c r="C236" s="33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39"/>
      <c r="AG236" s="39"/>
      <c r="AH236" s="39"/>
      <c r="AI236" s="24"/>
      <c r="AJ236" s="27" t="str">
        <f t="shared" si="3"/>
        <v/>
      </c>
      <c r="AK236" s="20"/>
      <c r="AM236" s="10"/>
    </row>
    <row r="237" spans="1:39" ht="15" customHeight="1" x14ac:dyDescent="0.15">
      <c r="A237" s="26">
        <v>227</v>
      </c>
      <c r="B237" s="33"/>
      <c r="C237" s="33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39"/>
      <c r="AG237" s="39"/>
      <c r="AH237" s="39"/>
      <c r="AI237" s="24"/>
      <c r="AJ237" s="27" t="str">
        <f t="shared" si="3"/>
        <v/>
      </c>
      <c r="AK237" s="20"/>
      <c r="AM237" s="10"/>
    </row>
    <row r="238" spans="1:39" ht="15" customHeight="1" x14ac:dyDescent="0.15">
      <c r="A238" s="26">
        <v>228</v>
      </c>
      <c r="B238" s="33"/>
      <c r="C238" s="33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39"/>
      <c r="AG238" s="39"/>
      <c r="AH238" s="39"/>
      <c r="AI238" s="24"/>
      <c r="AJ238" s="27" t="str">
        <f t="shared" si="3"/>
        <v/>
      </c>
      <c r="AK238" s="20"/>
      <c r="AM238" s="10"/>
    </row>
    <row r="239" spans="1:39" ht="15" customHeight="1" x14ac:dyDescent="0.15">
      <c r="A239" s="26">
        <v>229</v>
      </c>
      <c r="B239" s="33"/>
      <c r="C239" s="33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39"/>
      <c r="AG239" s="39"/>
      <c r="AH239" s="39"/>
      <c r="AI239" s="24"/>
      <c r="AJ239" s="27" t="str">
        <f t="shared" si="3"/>
        <v/>
      </c>
      <c r="AK239" s="20"/>
      <c r="AM239" s="10"/>
    </row>
    <row r="240" spans="1:39" ht="15" customHeight="1" x14ac:dyDescent="0.15">
      <c r="A240" s="26">
        <v>230</v>
      </c>
      <c r="B240" s="33"/>
      <c r="C240" s="33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39"/>
      <c r="AG240" s="39"/>
      <c r="AH240" s="39"/>
      <c r="AI240" s="24"/>
      <c r="AJ240" s="27" t="str">
        <f t="shared" si="3"/>
        <v/>
      </c>
      <c r="AK240" s="20"/>
      <c r="AM240" s="10"/>
    </row>
    <row r="241" spans="1:39" ht="15" customHeight="1" x14ac:dyDescent="0.15">
      <c r="A241" s="26">
        <v>231</v>
      </c>
      <c r="B241" s="33"/>
      <c r="C241" s="33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39"/>
      <c r="AG241" s="39"/>
      <c r="AH241" s="39"/>
      <c r="AI241" s="24"/>
      <c r="AJ241" s="27" t="str">
        <f t="shared" si="3"/>
        <v/>
      </c>
      <c r="AK241" s="20"/>
      <c r="AM241" s="10"/>
    </row>
    <row r="242" spans="1:39" ht="15" customHeight="1" x14ac:dyDescent="0.15">
      <c r="A242" s="26">
        <v>232</v>
      </c>
      <c r="B242" s="33"/>
      <c r="C242" s="33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39"/>
      <c r="AG242" s="39"/>
      <c r="AH242" s="39"/>
      <c r="AI242" s="24"/>
      <c r="AJ242" s="27" t="str">
        <f t="shared" si="3"/>
        <v/>
      </c>
      <c r="AK242" s="20"/>
      <c r="AM242" s="10"/>
    </row>
    <row r="243" spans="1:39" ht="15" customHeight="1" x14ac:dyDescent="0.15">
      <c r="A243" s="26">
        <v>233</v>
      </c>
      <c r="B243" s="33"/>
      <c r="C243" s="33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39"/>
      <c r="AG243" s="39"/>
      <c r="AH243" s="39"/>
      <c r="AI243" s="24"/>
      <c r="AJ243" s="27" t="str">
        <f t="shared" si="3"/>
        <v/>
      </c>
      <c r="AK243" s="20"/>
      <c r="AM243" s="10"/>
    </row>
    <row r="244" spans="1:39" ht="15" customHeight="1" x14ac:dyDescent="0.15">
      <c r="A244" s="26">
        <v>234</v>
      </c>
      <c r="B244" s="33"/>
      <c r="C244" s="33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39"/>
      <c r="AG244" s="39"/>
      <c r="AH244" s="39"/>
      <c r="AI244" s="24"/>
      <c r="AJ244" s="27" t="str">
        <f t="shared" si="3"/>
        <v/>
      </c>
      <c r="AK244" s="20"/>
      <c r="AM244" s="10"/>
    </row>
    <row r="245" spans="1:39" ht="15" customHeight="1" x14ac:dyDescent="0.15">
      <c r="A245" s="26">
        <v>235</v>
      </c>
      <c r="B245" s="33"/>
      <c r="C245" s="33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39"/>
      <c r="AG245" s="39"/>
      <c r="AH245" s="39"/>
      <c r="AI245" s="24"/>
      <c r="AJ245" s="27" t="str">
        <f t="shared" si="3"/>
        <v/>
      </c>
      <c r="AK245" s="20"/>
      <c r="AM245" s="10"/>
    </row>
    <row r="246" spans="1:39" ht="15" customHeight="1" x14ac:dyDescent="0.15">
      <c r="A246" s="26">
        <v>236</v>
      </c>
      <c r="B246" s="33"/>
      <c r="C246" s="33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39"/>
      <c r="AG246" s="39"/>
      <c r="AH246" s="39"/>
      <c r="AI246" s="24"/>
      <c r="AJ246" s="27" t="str">
        <f t="shared" si="3"/>
        <v/>
      </c>
      <c r="AK246" s="20"/>
      <c r="AM246" s="10"/>
    </row>
    <row r="247" spans="1:39" ht="15" customHeight="1" x14ac:dyDescent="0.15">
      <c r="A247" s="26">
        <v>237</v>
      </c>
      <c r="B247" s="33"/>
      <c r="C247" s="33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39"/>
      <c r="AG247" s="39"/>
      <c r="AH247" s="39"/>
      <c r="AI247" s="24"/>
      <c r="AJ247" s="27" t="str">
        <f t="shared" si="3"/>
        <v/>
      </c>
      <c r="AK247" s="20"/>
      <c r="AM247" s="10"/>
    </row>
    <row r="248" spans="1:39" ht="15" customHeight="1" x14ac:dyDescent="0.15">
      <c r="A248" s="26">
        <v>238</v>
      </c>
      <c r="B248" s="33"/>
      <c r="C248" s="33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39"/>
      <c r="AG248" s="39"/>
      <c r="AH248" s="39"/>
      <c r="AI248" s="24"/>
      <c r="AJ248" s="27" t="str">
        <f t="shared" si="3"/>
        <v/>
      </c>
      <c r="AK248" s="20"/>
      <c r="AM248" s="10"/>
    </row>
    <row r="249" spans="1:39" ht="15" customHeight="1" x14ac:dyDescent="0.15">
      <c r="A249" s="26">
        <v>239</v>
      </c>
      <c r="B249" s="33"/>
      <c r="C249" s="33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39"/>
      <c r="AG249" s="39"/>
      <c r="AH249" s="39"/>
      <c r="AI249" s="24"/>
      <c r="AJ249" s="27" t="str">
        <f t="shared" si="3"/>
        <v/>
      </c>
      <c r="AK249" s="20"/>
      <c r="AM249" s="10"/>
    </row>
    <row r="250" spans="1:39" ht="15" customHeight="1" x14ac:dyDescent="0.15">
      <c r="A250" s="26">
        <v>240</v>
      </c>
      <c r="B250" s="33"/>
      <c r="C250" s="33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39"/>
      <c r="AG250" s="39"/>
      <c r="AH250" s="39"/>
      <c r="AI250" s="24"/>
      <c r="AJ250" s="27" t="str">
        <f t="shared" si="3"/>
        <v/>
      </c>
      <c r="AK250" s="20"/>
      <c r="AM250" s="10"/>
    </row>
    <row r="251" spans="1:39" ht="15" customHeight="1" x14ac:dyDescent="0.15">
      <c r="A251" s="26">
        <v>241</v>
      </c>
      <c r="B251" s="33"/>
      <c r="C251" s="33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39"/>
      <c r="AG251" s="39"/>
      <c r="AH251" s="39"/>
      <c r="AI251" s="24"/>
      <c r="AJ251" s="27" t="str">
        <f t="shared" si="3"/>
        <v/>
      </c>
      <c r="AK251" s="20"/>
      <c r="AM251" s="10"/>
    </row>
    <row r="252" spans="1:39" ht="15" customHeight="1" x14ac:dyDescent="0.15">
      <c r="A252" s="26">
        <v>242</v>
      </c>
      <c r="B252" s="33"/>
      <c r="C252" s="33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39"/>
      <c r="AG252" s="39"/>
      <c r="AH252" s="39"/>
      <c r="AI252" s="24"/>
      <c r="AJ252" s="27" t="str">
        <f t="shared" si="3"/>
        <v/>
      </c>
      <c r="AK252" s="20"/>
      <c r="AM252" s="10"/>
    </row>
    <row r="253" spans="1:39" ht="15" customHeight="1" x14ac:dyDescent="0.15">
      <c r="A253" s="26">
        <v>243</v>
      </c>
      <c r="B253" s="33"/>
      <c r="C253" s="33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39"/>
      <c r="AG253" s="39"/>
      <c r="AH253" s="39"/>
      <c r="AI253" s="24"/>
      <c r="AJ253" s="27" t="str">
        <f t="shared" si="3"/>
        <v/>
      </c>
      <c r="AK253" s="20"/>
      <c r="AM253" s="10"/>
    </row>
    <row r="254" spans="1:39" ht="15" customHeight="1" x14ac:dyDescent="0.15">
      <c r="A254" s="26">
        <v>244</v>
      </c>
      <c r="B254" s="33"/>
      <c r="C254" s="33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39"/>
      <c r="AG254" s="39"/>
      <c r="AH254" s="39"/>
      <c r="AI254" s="24"/>
      <c r="AJ254" s="27" t="str">
        <f t="shared" si="3"/>
        <v/>
      </c>
      <c r="AK254" s="20"/>
      <c r="AM254" s="10"/>
    </row>
    <row r="255" spans="1:39" ht="15" customHeight="1" x14ac:dyDescent="0.15">
      <c r="A255" s="26">
        <v>245</v>
      </c>
      <c r="B255" s="33"/>
      <c r="C255" s="33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39"/>
      <c r="AG255" s="39"/>
      <c r="AH255" s="39"/>
      <c r="AI255" s="24"/>
      <c r="AJ255" s="27" t="str">
        <f t="shared" si="3"/>
        <v/>
      </c>
      <c r="AK255" s="20"/>
      <c r="AM255" s="10"/>
    </row>
    <row r="256" spans="1:39" ht="15" customHeight="1" x14ac:dyDescent="0.15">
      <c r="A256" s="26">
        <v>246</v>
      </c>
      <c r="B256" s="33"/>
      <c r="C256" s="33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39"/>
      <c r="AG256" s="39"/>
      <c r="AH256" s="39"/>
      <c r="AI256" s="24"/>
      <c r="AJ256" s="27" t="str">
        <f t="shared" si="3"/>
        <v/>
      </c>
      <c r="AK256" s="20"/>
      <c r="AM256" s="10"/>
    </row>
    <row r="257" spans="1:39" ht="15" customHeight="1" x14ac:dyDescent="0.15">
      <c r="A257" s="26">
        <v>247</v>
      </c>
      <c r="B257" s="33"/>
      <c r="C257" s="33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39"/>
      <c r="AG257" s="39"/>
      <c r="AH257" s="39"/>
      <c r="AI257" s="24"/>
      <c r="AJ257" s="27" t="str">
        <f t="shared" si="3"/>
        <v/>
      </c>
      <c r="AK257" s="20"/>
      <c r="AM257" s="10"/>
    </row>
    <row r="258" spans="1:39" ht="15" customHeight="1" x14ac:dyDescent="0.15">
      <c r="A258" s="26">
        <v>248</v>
      </c>
      <c r="B258" s="33"/>
      <c r="C258" s="33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39"/>
      <c r="AG258" s="39"/>
      <c r="AH258" s="39"/>
      <c r="AI258" s="24"/>
      <c r="AJ258" s="27" t="str">
        <f t="shared" si="3"/>
        <v/>
      </c>
      <c r="AK258" s="20"/>
      <c r="AM258" s="10"/>
    </row>
    <row r="259" spans="1:39" ht="15" customHeight="1" x14ac:dyDescent="0.15">
      <c r="A259" s="26">
        <v>249</v>
      </c>
      <c r="B259" s="33"/>
      <c r="C259" s="33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39"/>
      <c r="AG259" s="39"/>
      <c r="AH259" s="39"/>
      <c r="AI259" s="24"/>
      <c r="AJ259" s="27" t="str">
        <f t="shared" si="3"/>
        <v/>
      </c>
      <c r="AK259" s="20"/>
      <c r="AM259" s="10"/>
    </row>
    <row r="260" spans="1:39" ht="15" customHeight="1" x14ac:dyDescent="0.15">
      <c r="A260" s="26">
        <v>250</v>
      </c>
      <c r="B260" s="33"/>
      <c r="C260" s="33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39"/>
      <c r="AG260" s="39"/>
      <c r="AH260" s="39"/>
      <c r="AI260" s="24"/>
      <c r="AJ260" s="27" t="str">
        <f t="shared" si="3"/>
        <v/>
      </c>
      <c r="AK260" s="20"/>
      <c r="AM260" s="10"/>
    </row>
    <row r="261" spans="1:39" ht="15" customHeight="1" x14ac:dyDescent="0.15">
      <c r="A261" s="26">
        <v>251</v>
      </c>
      <c r="B261" s="33"/>
      <c r="C261" s="33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39"/>
      <c r="AG261" s="39"/>
      <c r="AH261" s="39"/>
      <c r="AI261" s="24"/>
      <c r="AJ261" s="27" t="str">
        <f t="shared" si="3"/>
        <v/>
      </c>
      <c r="AK261" s="20"/>
      <c r="AM261" s="10"/>
    </row>
    <row r="262" spans="1:39" ht="15" customHeight="1" x14ac:dyDescent="0.15">
      <c r="A262" s="26">
        <v>252</v>
      </c>
      <c r="B262" s="33"/>
      <c r="C262" s="33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39"/>
      <c r="AG262" s="39"/>
      <c r="AH262" s="39"/>
      <c r="AI262" s="24"/>
      <c r="AJ262" s="27" t="str">
        <f t="shared" si="3"/>
        <v/>
      </c>
      <c r="AK262" s="20"/>
      <c r="AM262" s="10"/>
    </row>
    <row r="263" spans="1:39" ht="15" customHeight="1" x14ac:dyDescent="0.15">
      <c r="A263" s="26">
        <v>253</v>
      </c>
      <c r="B263" s="33"/>
      <c r="C263" s="33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39"/>
      <c r="AG263" s="39"/>
      <c r="AH263" s="39"/>
      <c r="AI263" s="24"/>
      <c r="AJ263" s="27" t="str">
        <f t="shared" si="3"/>
        <v/>
      </c>
      <c r="AK263" s="20"/>
      <c r="AM263" s="10"/>
    </row>
    <row r="264" spans="1:39" ht="15" customHeight="1" x14ac:dyDescent="0.15">
      <c r="A264" s="26">
        <v>254</v>
      </c>
      <c r="B264" s="33"/>
      <c r="C264" s="33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39"/>
      <c r="AG264" s="39"/>
      <c r="AH264" s="39"/>
      <c r="AI264" s="24"/>
      <c r="AJ264" s="27" t="str">
        <f t="shared" si="3"/>
        <v/>
      </c>
      <c r="AK264" s="20"/>
      <c r="AM264" s="10"/>
    </row>
    <row r="265" spans="1:39" ht="15" customHeight="1" x14ac:dyDescent="0.15">
      <c r="A265" s="26">
        <v>255</v>
      </c>
      <c r="B265" s="33"/>
      <c r="C265" s="33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39"/>
      <c r="AG265" s="39"/>
      <c r="AH265" s="39"/>
      <c r="AI265" s="24"/>
      <c r="AJ265" s="27" t="str">
        <f t="shared" si="3"/>
        <v/>
      </c>
      <c r="AK265" s="20"/>
      <c r="AM265" s="10"/>
    </row>
    <row r="266" spans="1:39" ht="15" customHeight="1" x14ac:dyDescent="0.15">
      <c r="A266" s="26">
        <v>256</v>
      </c>
      <c r="B266" s="33"/>
      <c r="C266" s="33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39"/>
      <c r="AG266" s="39"/>
      <c r="AH266" s="39"/>
      <c r="AI266" s="24"/>
      <c r="AJ266" s="27" t="str">
        <f t="shared" si="3"/>
        <v/>
      </c>
      <c r="AK266" s="20"/>
      <c r="AM266" s="10"/>
    </row>
    <row r="267" spans="1:39" ht="15" customHeight="1" x14ac:dyDescent="0.15">
      <c r="A267" s="26">
        <v>257</v>
      </c>
      <c r="B267" s="33"/>
      <c r="C267" s="33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39"/>
      <c r="AG267" s="39"/>
      <c r="AH267" s="39"/>
      <c r="AI267" s="24"/>
      <c r="AJ267" s="27" t="str">
        <f t="shared" si="3"/>
        <v/>
      </c>
      <c r="AK267" s="20"/>
      <c r="AM267" s="10"/>
    </row>
    <row r="268" spans="1:39" ht="15" customHeight="1" x14ac:dyDescent="0.15">
      <c r="A268" s="26">
        <v>258</v>
      </c>
      <c r="B268" s="33"/>
      <c r="C268" s="33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39"/>
      <c r="AG268" s="39"/>
      <c r="AH268" s="39"/>
      <c r="AI268" s="24"/>
      <c r="AJ268" s="27" t="str">
        <f t="shared" ref="AJ268:AJ331" si="4">IF(B268="","",COUNTIF(D268:AH268,"1")+COUNTIF(D268:AH268,"x"))</f>
        <v/>
      </c>
      <c r="AK268" s="20"/>
      <c r="AM268" s="10"/>
    </row>
    <row r="269" spans="1:39" ht="15" customHeight="1" x14ac:dyDescent="0.15">
      <c r="A269" s="26">
        <v>259</v>
      </c>
      <c r="B269" s="33"/>
      <c r="C269" s="33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39"/>
      <c r="AG269" s="39"/>
      <c r="AH269" s="39"/>
      <c r="AI269" s="24"/>
      <c r="AJ269" s="27" t="str">
        <f t="shared" si="4"/>
        <v/>
      </c>
      <c r="AK269" s="20"/>
      <c r="AM269" s="10"/>
    </row>
    <row r="270" spans="1:39" ht="15" customHeight="1" x14ac:dyDescent="0.15">
      <c r="A270" s="26">
        <v>260</v>
      </c>
      <c r="B270" s="33"/>
      <c r="C270" s="33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39"/>
      <c r="AG270" s="39"/>
      <c r="AH270" s="39"/>
      <c r="AI270" s="24"/>
      <c r="AJ270" s="27" t="str">
        <f t="shared" si="4"/>
        <v/>
      </c>
      <c r="AK270" s="20"/>
      <c r="AM270" s="10"/>
    </row>
    <row r="271" spans="1:39" ht="15" customHeight="1" x14ac:dyDescent="0.15">
      <c r="A271" s="26">
        <v>261</v>
      </c>
      <c r="B271" s="33"/>
      <c r="C271" s="33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39"/>
      <c r="AG271" s="39"/>
      <c r="AH271" s="39"/>
      <c r="AI271" s="24"/>
      <c r="AJ271" s="27" t="str">
        <f t="shared" si="4"/>
        <v/>
      </c>
      <c r="AK271" s="20"/>
      <c r="AM271" s="10"/>
    </row>
    <row r="272" spans="1:39" ht="15" customHeight="1" x14ac:dyDescent="0.15">
      <c r="A272" s="26">
        <v>262</v>
      </c>
      <c r="B272" s="33"/>
      <c r="C272" s="33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39"/>
      <c r="AG272" s="39"/>
      <c r="AH272" s="39"/>
      <c r="AI272" s="24"/>
      <c r="AJ272" s="27" t="str">
        <f t="shared" si="4"/>
        <v/>
      </c>
      <c r="AK272" s="20"/>
      <c r="AM272" s="10"/>
    </row>
    <row r="273" spans="1:39" ht="15" customHeight="1" x14ac:dyDescent="0.15">
      <c r="A273" s="26">
        <v>263</v>
      </c>
      <c r="B273" s="33"/>
      <c r="C273" s="33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39"/>
      <c r="AG273" s="39"/>
      <c r="AH273" s="39"/>
      <c r="AI273" s="24"/>
      <c r="AJ273" s="27" t="str">
        <f t="shared" si="4"/>
        <v/>
      </c>
      <c r="AK273" s="20"/>
      <c r="AM273" s="10"/>
    </row>
    <row r="274" spans="1:39" ht="15" customHeight="1" x14ac:dyDescent="0.15">
      <c r="A274" s="26">
        <v>264</v>
      </c>
      <c r="B274" s="33"/>
      <c r="C274" s="33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39"/>
      <c r="AG274" s="39"/>
      <c r="AH274" s="39"/>
      <c r="AI274" s="24"/>
      <c r="AJ274" s="27" t="str">
        <f t="shared" si="4"/>
        <v/>
      </c>
      <c r="AK274" s="20"/>
      <c r="AM274" s="10"/>
    </row>
    <row r="275" spans="1:39" ht="15" customHeight="1" x14ac:dyDescent="0.15">
      <c r="A275" s="26">
        <v>265</v>
      </c>
      <c r="B275" s="33"/>
      <c r="C275" s="33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39"/>
      <c r="AG275" s="39"/>
      <c r="AH275" s="39"/>
      <c r="AI275" s="24"/>
      <c r="AJ275" s="27" t="str">
        <f t="shared" si="4"/>
        <v/>
      </c>
      <c r="AK275" s="20"/>
      <c r="AM275" s="10"/>
    </row>
    <row r="276" spans="1:39" ht="15" customHeight="1" x14ac:dyDescent="0.15">
      <c r="A276" s="26">
        <v>266</v>
      </c>
      <c r="B276" s="33"/>
      <c r="C276" s="33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39"/>
      <c r="AG276" s="39"/>
      <c r="AH276" s="39"/>
      <c r="AI276" s="24"/>
      <c r="AJ276" s="27" t="str">
        <f t="shared" si="4"/>
        <v/>
      </c>
      <c r="AK276" s="20"/>
      <c r="AM276" s="10"/>
    </row>
    <row r="277" spans="1:39" ht="15" customHeight="1" x14ac:dyDescent="0.15">
      <c r="A277" s="26">
        <v>267</v>
      </c>
      <c r="B277" s="33"/>
      <c r="C277" s="33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39"/>
      <c r="AG277" s="39"/>
      <c r="AH277" s="39"/>
      <c r="AI277" s="24"/>
      <c r="AJ277" s="27" t="str">
        <f t="shared" si="4"/>
        <v/>
      </c>
      <c r="AK277" s="20"/>
      <c r="AM277" s="10"/>
    </row>
    <row r="278" spans="1:39" ht="15" customHeight="1" x14ac:dyDescent="0.15">
      <c r="A278" s="26">
        <v>268</v>
      </c>
      <c r="B278" s="33"/>
      <c r="C278" s="33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39"/>
      <c r="AG278" s="39"/>
      <c r="AH278" s="39"/>
      <c r="AI278" s="24"/>
      <c r="AJ278" s="27" t="str">
        <f t="shared" si="4"/>
        <v/>
      </c>
      <c r="AK278" s="20"/>
      <c r="AM278" s="10"/>
    </row>
    <row r="279" spans="1:39" ht="15" customHeight="1" x14ac:dyDescent="0.15">
      <c r="A279" s="26">
        <v>269</v>
      </c>
      <c r="B279" s="33"/>
      <c r="C279" s="33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39"/>
      <c r="AG279" s="39"/>
      <c r="AH279" s="39"/>
      <c r="AI279" s="24"/>
      <c r="AJ279" s="27" t="str">
        <f t="shared" si="4"/>
        <v/>
      </c>
      <c r="AK279" s="20"/>
      <c r="AM279" s="10"/>
    </row>
    <row r="280" spans="1:39" ht="15" customHeight="1" x14ac:dyDescent="0.15">
      <c r="A280" s="26">
        <v>270</v>
      </c>
      <c r="B280" s="33"/>
      <c r="C280" s="33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39"/>
      <c r="AG280" s="39"/>
      <c r="AH280" s="39"/>
      <c r="AI280" s="24"/>
      <c r="AJ280" s="27" t="str">
        <f t="shared" si="4"/>
        <v/>
      </c>
      <c r="AK280" s="20"/>
      <c r="AM280" s="10"/>
    </row>
    <row r="281" spans="1:39" ht="15" customHeight="1" x14ac:dyDescent="0.15">
      <c r="A281" s="26">
        <v>271</v>
      </c>
      <c r="B281" s="33"/>
      <c r="C281" s="33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39"/>
      <c r="AG281" s="39"/>
      <c r="AH281" s="39"/>
      <c r="AI281" s="24"/>
      <c r="AJ281" s="27" t="str">
        <f t="shared" si="4"/>
        <v/>
      </c>
      <c r="AK281" s="20"/>
      <c r="AM281" s="10"/>
    </row>
    <row r="282" spans="1:39" ht="15" customHeight="1" x14ac:dyDescent="0.15">
      <c r="A282" s="26">
        <v>272</v>
      </c>
      <c r="B282" s="33"/>
      <c r="C282" s="33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39"/>
      <c r="AG282" s="39"/>
      <c r="AH282" s="39"/>
      <c r="AI282" s="24"/>
      <c r="AJ282" s="27" t="str">
        <f t="shared" si="4"/>
        <v/>
      </c>
      <c r="AK282" s="20"/>
      <c r="AM282" s="10"/>
    </row>
    <row r="283" spans="1:39" ht="15" customHeight="1" x14ac:dyDescent="0.15">
      <c r="A283" s="26">
        <v>273</v>
      </c>
      <c r="B283" s="33"/>
      <c r="C283" s="33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39"/>
      <c r="AG283" s="39"/>
      <c r="AH283" s="39"/>
      <c r="AI283" s="24"/>
      <c r="AJ283" s="27" t="str">
        <f t="shared" si="4"/>
        <v/>
      </c>
      <c r="AK283" s="20"/>
      <c r="AM283" s="10"/>
    </row>
    <row r="284" spans="1:39" ht="15" customHeight="1" x14ac:dyDescent="0.15">
      <c r="A284" s="26">
        <v>274</v>
      </c>
      <c r="B284" s="33"/>
      <c r="C284" s="33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39"/>
      <c r="AG284" s="39"/>
      <c r="AH284" s="39"/>
      <c r="AI284" s="24"/>
      <c r="AJ284" s="27" t="str">
        <f t="shared" si="4"/>
        <v/>
      </c>
      <c r="AK284" s="20"/>
      <c r="AM284" s="10"/>
    </row>
    <row r="285" spans="1:39" ht="15" customHeight="1" x14ac:dyDescent="0.15">
      <c r="A285" s="26">
        <v>275</v>
      </c>
      <c r="B285" s="33"/>
      <c r="C285" s="33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39"/>
      <c r="AG285" s="39"/>
      <c r="AH285" s="39"/>
      <c r="AI285" s="24"/>
      <c r="AJ285" s="27" t="str">
        <f t="shared" si="4"/>
        <v/>
      </c>
      <c r="AK285" s="20"/>
      <c r="AM285" s="10"/>
    </row>
    <row r="286" spans="1:39" ht="15" customHeight="1" x14ac:dyDescent="0.15">
      <c r="A286" s="26">
        <v>276</v>
      </c>
      <c r="B286" s="33"/>
      <c r="C286" s="33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39"/>
      <c r="AG286" s="39"/>
      <c r="AH286" s="39"/>
      <c r="AI286" s="24"/>
      <c r="AJ286" s="27" t="str">
        <f t="shared" si="4"/>
        <v/>
      </c>
      <c r="AK286" s="20"/>
      <c r="AM286" s="10"/>
    </row>
    <row r="287" spans="1:39" ht="15" customHeight="1" x14ac:dyDescent="0.15">
      <c r="A287" s="26">
        <v>277</v>
      </c>
      <c r="B287" s="33"/>
      <c r="C287" s="33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39"/>
      <c r="AG287" s="39"/>
      <c r="AH287" s="39"/>
      <c r="AI287" s="24"/>
      <c r="AJ287" s="27" t="str">
        <f t="shared" si="4"/>
        <v/>
      </c>
      <c r="AK287" s="20"/>
      <c r="AM287" s="10"/>
    </row>
    <row r="288" spans="1:39" ht="15" customHeight="1" x14ac:dyDescent="0.15">
      <c r="A288" s="26">
        <v>278</v>
      </c>
      <c r="B288" s="33"/>
      <c r="C288" s="33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39"/>
      <c r="AG288" s="39"/>
      <c r="AH288" s="39"/>
      <c r="AI288" s="24"/>
      <c r="AJ288" s="27" t="str">
        <f t="shared" si="4"/>
        <v/>
      </c>
      <c r="AK288" s="20"/>
      <c r="AM288" s="10"/>
    </row>
    <row r="289" spans="1:39" ht="15" customHeight="1" x14ac:dyDescent="0.15">
      <c r="A289" s="26">
        <v>279</v>
      </c>
      <c r="B289" s="33"/>
      <c r="C289" s="33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39"/>
      <c r="AG289" s="39"/>
      <c r="AH289" s="39"/>
      <c r="AI289" s="24"/>
      <c r="AJ289" s="27" t="str">
        <f t="shared" si="4"/>
        <v/>
      </c>
      <c r="AK289" s="20"/>
      <c r="AM289" s="10"/>
    </row>
    <row r="290" spans="1:39" ht="15" customHeight="1" x14ac:dyDescent="0.15">
      <c r="A290" s="26">
        <v>280</v>
      </c>
      <c r="B290" s="33"/>
      <c r="C290" s="33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39"/>
      <c r="AG290" s="39"/>
      <c r="AH290" s="39"/>
      <c r="AI290" s="24"/>
      <c r="AJ290" s="27" t="str">
        <f t="shared" si="4"/>
        <v/>
      </c>
      <c r="AK290" s="20"/>
      <c r="AM290" s="10"/>
    </row>
    <row r="291" spans="1:39" ht="15" customHeight="1" x14ac:dyDescent="0.15">
      <c r="A291" s="26">
        <v>281</v>
      </c>
      <c r="B291" s="33"/>
      <c r="C291" s="33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39"/>
      <c r="AG291" s="39"/>
      <c r="AH291" s="39"/>
      <c r="AI291" s="24"/>
      <c r="AJ291" s="27" t="str">
        <f t="shared" si="4"/>
        <v/>
      </c>
      <c r="AK291" s="20"/>
      <c r="AM291" s="10"/>
    </row>
    <row r="292" spans="1:39" ht="15" customHeight="1" x14ac:dyDescent="0.15">
      <c r="A292" s="26">
        <v>282</v>
      </c>
      <c r="B292" s="33"/>
      <c r="C292" s="33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39"/>
      <c r="AG292" s="39"/>
      <c r="AH292" s="39"/>
      <c r="AI292" s="24"/>
      <c r="AJ292" s="27" t="str">
        <f t="shared" si="4"/>
        <v/>
      </c>
      <c r="AK292" s="20"/>
      <c r="AM292" s="10"/>
    </row>
    <row r="293" spans="1:39" ht="15" customHeight="1" x14ac:dyDescent="0.15">
      <c r="A293" s="26">
        <v>283</v>
      </c>
      <c r="B293" s="33"/>
      <c r="C293" s="33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39"/>
      <c r="AG293" s="39"/>
      <c r="AH293" s="39"/>
      <c r="AI293" s="24"/>
      <c r="AJ293" s="27" t="str">
        <f t="shared" si="4"/>
        <v/>
      </c>
      <c r="AK293" s="20"/>
      <c r="AM293" s="10"/>
    </row>
    <row r="294" spans="1:39" ht="15" customHeight="1" x14ac:dyDescent="0.15">
      <c r="A294" s="26">
        <v>284</v>
      </c>
      <c r="B294" s="33"/>
      <c r="C294" s="33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39"/>
      <c r="AG294" s="39"/>
      <c r="AH294" s="39"/>
      <c r="AI294" s="24"/>
      <c r="AJ294" s="27" t="str">
        <f t="shared" si="4"/>
        <v/>
      </c>
      <c r="AK294" s="20"/>
      <c r="AM294" s="10"/>
    </row>
    <row r="295" spans="1:39" ht="15" customHeight="1" x14ac:dyDescent="0.15">
      <c r="A295" s="26">
        <v>285</v>
      </c>
      <c r="B295" s="33"/>
      <c r="C295" s="33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39"/>
      <c r="AG295" s="39"/>
      <c r="AH295" s="39"/>
      <c r="AI295" s="24"/>
      <c r="AJ295" s="27" t="str">
        <f t="shared" si="4"/>
        <v/>
      </c>
      <c r="AK295" s="20"/>
      <c r="AM295" s="10"/>
    </row>
    <row r="296" spans="1:39" ht="15" customHeight="1" x14ac:dyDescent="0.15">
      <c r="A296" s="26">
        <v>286</v>
      </c>
      <c r="B296" s="33"/>
      <c r="C296" s="33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39"/>
      <c r="AG296" s="39"/>
      <c r="AH296" s="39"/>
      <c r="AI296" s="24"/>
      <c r="AJ296" s="27" t="str">
        <f t="shared" si="4"/>
        <v/>
      </c>
      <c r="AK296" s="20"/>
      <c r="AM296" s="10"/>
    </row>
    <row r="297" spans="1:39" ht="15" customHeight="1" x14ac:dyDescent="0.15">
      <c r="A297" s="26">
        <v>287</v>
      </c>
      <c r="B297" s="33"/>
      <c r="C297" s="33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39"/>
      <c r="AG297" s="39"/>
      <c r="AH297" s="39"/>
      <c r="AI297" s="24"/>
      <c r="AJ297" s="27" t="str">
        <f t="shared" si="4"/>
        <v/>
      </c>
      <c r="AK297" s="20"/>
      <c r="AM297" s="10"/>
    </row>
    <row r="298" spans="1:39" ht="15" customHeight="1" x14ac:dyDescent="0.15">
      <c r="A298" s="26">
        <v>288</v>
      </c>
      <c r="B298" s="33"/>
      <c r="C298" s="33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39"/>
      <c r="AG298" s="39"/>
      <c r="AH298" s="39"/>
      <c r="AI298" s="24"/>
      <c r="AJ298" s="27" t="str">
        <f t="shared" si="4"/>
        <v/>
      </c>
      <c r="AK298" s="20"/>
      <c r="AM298" s="10"/>
    </row>
    <row r="299" spans="1:39" ht="15" customHeight="1" x14ac:dyDescent="0.15">
      <c r="A299" s="26">
        <v>289</v>
      </c>
      <c r="B299" s="33"/>
      <c r="C299" s="33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39"/>
      <c r="AG299" s="39"/>
      <c r="AH299" s="39"/>
      <c r="AI299" s="24"/>
      <c r="AJ299" s="27" t="str">
        <f t="shared" si="4"/>
        <v/>
      </c>
      <c r="AK299" s="20"/>
      <c r="AM299" s="10"/>
    </row>
    <row r="300" spans="1:39" ht="15" customHeight="1" x14ac:dyDescent="0.15">
      <c r="A300" s="26">
        <v>290</v>
      </c>
      <c r="B300" s="33"/>
      <c r="C300" s="33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39"/>
      <c r="AG300" s="39"/>
      <c r="AH300" s="39"/>
      <c r="AI300" s="24"/>
      <c r="AJ300" s="27" t="str">
        <f t="shared" si="4"/>
        <v/>
      </c>
      <c r="AK300" s="20"/>
      <c r="AM300" s="10"/>
    </row>
    <row r="301" spans="1:39" ht="15" customHeight="1" x14ac:dyDescent="0.15">
      <c r="A301" s="26">
        <v>291</v>
      </c>
      <c r="B301" s="33"/>
      <c r="C301" s="33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39"/>
      <c r="AG301" s="39"/>
      <c r="AH301" s="39"/>
      <c r="AI301" s="24"/>
      <c r="AJ301" s="27" t="str">
        <f t="shared" si="4"/>
        <v/>
      </c>
      <c r="AK301" s="20"/>
      <c r="AM301" s="10"/>
    </row>
    <row r="302" spans="1:39" ht="15" customHeight="1" x14ac:dyDescent="0.15">
      <c r="A302" s="26">
        <v>292</v>
      </c>
      <c r="B302" s="33"/>
      <c r="C302" s="33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39"/>
      <c r="AG302" s="39"/>
      <c r="AH302" s="39"/>
      <c r="AI302" s="24"/>
      <c r="AJ302" s="27" t="str">
        <f t="shared" si="4"/>
        <v/>
      </c>
      <c r="AK302" s="20"/>
      <c r="AM302" s="10"/>
    </row>
    <row r="303" spans="1:39" ht="15" customHeight="1" x14ac:dyDescent="0.15">
      <c r="A303" s="26">
        <v>293</v>
      </c>
      <c r="B303" s="33"/>
      <c r="C303" s="33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39"/>
      <c r="AG303" s="39"/>
      <c r="AH303" s="39"/>
      <c r="AI303" s="24"/>
      <c r="AJ303" s="27" t="str">
        <f t="shared" si="4"/>
        <v/>
      </c>
      <c r="AK303" s="20"/>
      <c r="AM303" s="10"/>
    </row>
    <row r="304" spans="1:39" ht="15" customHeight="1" x14ac:dyDescent="0.15">
      <c r="A304" s="26">
        <v>294</v>
      </c>
      <c r="B304" s="33"/>
      <c r="C304" s="33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39"/>
      <c r="AG304" s="39"/>
      <c r="AH304" s="39"/>
      <c r="AI304" s="24"/>
      <c r="AJ304" s="27" t="str">
        <f t="shared" si="4"/>
        <v/>
      </c>
      <c r="AK304" s="20"/>
      <c r="AM304" s="10"/>
    </row>
    <row r="305" spans="1:39" ht="15" customHeight="1" x14ac:dyDescent="0.15">
      <c r="A305" s="26">
        <v>295</v>
      </c>
      <c r="B305" s="33"/>
      <c r="C305" s="33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39"/>
      <c r="AG305" s="39"/>
      <c r="AH305" s="39"/>
      <c r="AI305" s="24"/>
      <c r="AJ305" s="27" t="str">
        <f t="shared" si="4"/>
        <v/>
      </c>
      <c r="AK305" s="20"/>
      <c r="AM305" s="10"/>
    </row>
    <row r="306" spans="1:39" ht="15" customHeight="1" x14ac:dyDescent="0.15">
      <c r="A306" s="26">
        <v>296</v>
      </c>
      <c r="B306" s="33"/>
      <c r="C306" s="33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39"/>
      <c r="AG306" s="39"/>
      <c r="AH306" s="39"/>
      <c r="AI306" s="24"/>
      <c r="AJ306" s="27" t="str">
        <f t="shared" si="4"/>
        <v/>
      </c>
      <c r="AK306" s="20"/>
      <c r="AM306" s="10"/>
    </row>
    <row r="307" spans="1:39" ht="15" customHeight="1" x14ac:dyDescent="0.15">
      <c r="A307" s="26">
        <v>297</v>
      </c>
      <c r="B307" s="33"/>
      <c r="C307" s="33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39"/>
      <c r="AG307" s="39"/>
      <c r="AH307" s="39"/>
      <c r="AI307" s="24"/>
      <c r="AJ307" s="27" t="str">
        <f t="shared" si="4"/>
        <v/>
      </c>
      <c r="AK307" s="20"/>
      <c r="AM307" s="10"/>
    </row>
    <row r="308" spans="1:39" ht="15" customHeight="1" x14ac:dyDescent="0.15">
      <c r="A308" s="26">
        <v>298</v>
      </c>
      <c r="B308" s="33"/>
      <c r="C308" s="33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39"/>
      <c r="AG308" s="39"/>
      <c r="AH308" s="39"/>
      <c r="AI308" s="24"/>
      <c r="AJ308" s="27" t="str">
        <f t="shared" si="4"/>
        <v/>
      </c>
      <c r="AK308" s="20"/>
      <c r="AM308" s="10"/>
    </row>
    <row r="309" spans="1:39" ht="15" customHeight="1" x14ac:dyDescent="0.15">
      <c r="A309" s="26">
        <v>299</v>
      </c>
      <c r="B309" s="33"/>
      <c r="C309" s="33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39"/>
      <c r="AG309" s="39"/>
      <c r="AH309" s="39"/>
      <c r="AI309" s="24"/>
      <c r="AJ309" s="27" t="str">
        <f t="shared" si="4"/>
        <v/>
      </c>
      <c r="AK309" s="20"/>
      <c r="AM309" s="10"/>
    </row>
    <row r="310" spans="1:39" ht="15" customHeight="1" x14ac:dyDescent="0.15">
      <c r="A310" s="26">
        <v>300</v>
      </c>
      <c r="B310" s="33"/>
      <c r="C310" s="33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39"/>
      <c r="AG310" s="39"/>
      <c r="AH310" s="39"/>
      <c r="AI310" s="24"/>
      <c r="AJ310" s="27" t="str">
        <f t="shared" si="4"/>
        <v/>
      </c>
      <c r="AK310" s="20"/>
      <c r="AM310" s="10"/>
    </row>
    <row r="311" spans="1:39" ht="15" customHeight="1" x14ac:dyDescent="0.15">
      <c r="A311" s="26">
        <v>301</v>
      </c>
      <c r="B311" s="33"/>
      <c r="C311" s="33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39"/>
      <c r="AG311" s="39"/>
      <c r="AH311" s="39"/>
      <c r="AI311" s="24"/>
      <c r="AJ311" s="27" t="str">
        <f t="shared" si="4"/>
        <v/>
      </c>
      <c r="AK311" s="20"/>
      <c r="AM311" s="10"/>
    </row>
    <row r="312" spans="1:39" ht="15" customHeight="1" x14ac:dyDescent="0.15">
      <c r="A312" s="26">
        <v>302</v>
      </c>
      <c r="B312" s="33"/>
      <c r="C312" s="33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39"/>
      <c r="AG312" s="39"/>
      <c r="AH312" s="39"/>
      <c r="AI312" s="24"/>
      <c r="AJ312" s="27" t="str">
        <f t="shared" si="4"/>
        <v/>
      </c>
      <c r="AK312" s="20"/>
      <c r="AM312" s="10"/>
    </row>
    <row r="313" spans="1:39" ht="15" customHeight="1" x14ac:dyDescent="0.15">
      <c r="A313" s="26">
        <v>303</v>
      </c>
      <c r="B313" s="33"/>
      <c r="C313" s="33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39"/>
      <c r="AG313" s="39"/>
      <c r="AH313" s="39"/>
      <c r="AI313" s="24"/>
      <c r="AJ313" s="27" t="str">
        <f t="shared" si="4"/>
        <v/>
      </c>
      <c r="AK313" s="20"/>
      <c r="AM313" s="10"/>
    </row>
    <row r="314" spans="1:39" ht="15" customHeight="1" x14ac:dyDescent="0.15">
      <c r="A314" s="26">
        <v>304</v>
      </c>
      <c r="B314" s="33"/>
      <c r="C314" s="33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39"/>
      <c r="AG314" s="39"/>
      <c r="AH314" s="39"/>
      <c r="AI314" s="24"/>
      <c r="AJ314" s="27" t="str">
        <f t="shared" si="4"/>
        <v/>
      </c>
      <c r="AK314" s="20"/>
      <c r="AM314" s="10"/>
    </row>
    <row r="315" spans="1:39" ht="15" customHeight="1" x14ac:dyDescent="0.15">
      <c r="A315" s="26">
        <v>305</v>
      </c>
      <c r="B315" s="33"/>
      <c r="C315" s="33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39"/>
      <c r="AG315" s="39"/>
      <c r="AH315" s="39"/>
      <c r="AI315" s="24"/>
      <c r="AJ315" s="27" t="str">
        <f t="shared" si="4"/>
        <v/>
      </c>
      <c r="AK315" s="20"/>
      <c r="AM315" s="10"/>
    </row>
    <row r="316" spans="1:39" ht="15" customHeight="1" x14ac:dyDescent="0.15">
      <c r="A316" s="26">
        <v>306</v>
      </c>
      <c r="B316" s="33"/>
      <c r="C316" s="33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39"/>
      <c r="AG316" s="39"/>
      <c r="AH316" s="39"/>
      <c r="AI316" s="24"/>
      <c r="AJ316" s="27" t="str">
        <f t="shared" si="4"/>
        <v/>
      </c>
      <c r="AK316" s="20"/>
      <c r="AM316" s="10"/>
    </row>
    <row r="317" spans="1:39" ht="15" customHeight="1" x14ac:dyDescent="0.15">
      <c r="A317" s="26">
        <v>307</v>
      </c>
      <c r="B317" s="33"/>
      <c r="C317" s="33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39"/>
      <c r="AG317" s="39"/>
      <c r="AH317" s="39"/>
      <c r="AI317" s="24"/>
      <c r="AJ317" s="27" t="str">
        <f t="shared" si="4"/>
        <v/>
      </c>
      <c r="AK317" s="20"/>
      <c r="AM317" s="10"/>
    </row>
    <row r="318" spans="1:39" ht="15" customHeight="1" x14ac:dyDescent="0.15">
      <c r="A318" s="26">
        <v>308</v>
      </c>
      <c r="B318" s="33"/>
      <c r="C318" s="33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39"/>
      <c r="AG318" s="39"/>
      <c r="AH318" s="39"/>
      <c r="AI318" s="24"/>
      <c r="AJ318" s="27" t="str">
        <f t="shared" si="4"/>
        <v/>
      </c>
      <c r="AK318" s="20"/>
      <c r="AM318" s="10"/>
    </row>
    <row r="319" spans="1:39" ht="15" customHeight="1" x14ac:dyDescent="0.15">
      <c r="A319" s="26">
        <v>309</v>
      </c>
      <c r="B319" s="33"/>
      <c r="C319" s="33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39"/>
      <c r="AG319" s="39"/>
      <c r="AH319" s="39"/>
      <c r="AI319" s="24"/>
      <c r="AJ319" s="27" t="str">
        <f t="shared" si="4"/>
        <v/>
      </c>
      <c r="AK319" s="20"/>
      <c r="AM319" s="10"/>
    </row>
    <row r="320" spans="1:39" ht="15" customHeight="1" x14ac:dyDescent="0.15">
      <c r="A320" s="26">
        <v>310</v>
      </c>
      <c r="B320" s="33"/>
      <c r="C320" s="33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39"/>
      <c r="AG320" s="39"/>
      <c r="AH320" s="39"/>
      <c r="AI320" s="24"/>
      <c r="AJ320" s="27" t="str">
        <f t="shared" si="4"/>
        <v/>
      </c>
      <c r="AK320" s="20"/>
      <c r="AM320" s="10"/>
    </row>
    <row r="321" spans="1:39" ht="15" customHeight="1" x14ac:dyDescent="0.15">
      <c r="A321" s="26">
        <v>311</v>
      </c>
      <c r="B321" s="33"/>
      <c r="C321" s="33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39"/>
      <c r="AG321" s="39"/>
      <c r="AH321" s="39"/>
      <c r="AI321" s="24"/>
      <c r="AJ321" s="27" t="str">
        <f t="shared" si="4"/>
        <v/>
      </c>
      <c r="AK321" s="20"/>
      <c r="AM321" s="10"/>
    </row>
    <row r="322" spans="1:39" ht="15" customHeight="1" x14ac:dyDescent="0.15">
      <c r="A322" s="26">
        <v>312</v>
      </c>
      <c r="B322" s="33"/>
      <c r="C322" s="33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39"/>
      <c r="AG322" s="39"/>
      <c r="AH322" s="39"/>
      <c r="AI322" s="24"/>
      <c r="AJ322" s="27" t="str">
        <f t="shared" si="4"/>
        <v/>
      </c>
      <c r="AK322" s="20"/>
      <c r="AM322" s="10"/>
    </row>
    <row r="323" spans="1:39" ht="15" customHeight="1" x14ac:dyDescent="0.15">
      <c r="A323" s="26">
        <v>313</v>
      </c>
      <c r="B323" s="33"/>
      <c r="C323" s="33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39"/>
      <c r="AG323" s="39"/>
      <c r="AH323" s="39"/>
      <c r="AI323" s="24"/>
      <c r="AJ323" s="27" t="str">
        <f t="shared" si="4"/>
        <v/>
      </c>
      <c r="AK323" s="20"/>
      <c r="AM323" s="10"/>
    </row>
    <row r="324" spans="1:39" ht="15" customHeight="1" x14ac:dyDescent="0.15">
      <c r="A324" s="26">
        <v>314</v>
      </c>
      <c r="B324" s="33"/>
      <c r="C324" s="33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39"/>
      <c r="AG324" s="39"/>
      <c r="AH324" s="39"/>
      <c r="AI324" s="24"/>
      <c r="AJ324" s="27" t="str">
        <f t="shared" si="4"/>
        <v/>
      </c>
      <c r="AK324" s="20"/>
      <c r="AM324" s="10"/>
    </row>
    <row r="325" spans="1:39" ht="15" customHeight="1" x14ac:dyDescent="0.15">
      <c r="A325" s="26">
        <v>315</v>
      </c>
      <c r="B325" s="33"/>
      <c r="C325" s="33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39"/>
      <c r="AG325" s="39"/>
      <c r="AH325" s="39"/>
      <c r="AI325" s="24"/>
      <c r="AJ325" s="27" t="str">
        <f t="shared" si="4"/>
        <v/>
      </c>
      <c r="AK325" s="20"/>
      <c r="AM325" s="10"/>
    </row>
    <row r="326" spans="1:39" ht="15" customHeight="1" x14ac:dyDescent="0.15">
      <c r="A326" s="26">
        <v>316</v>
      </c>
      <c r="B326" s="33"/>
      <c r="C326" s="33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39"/>
      <c r="AG326" s="39"/>
      <c r="AH326" s="39"/>
      <c r="AI326" s="24"/>
      <c r="AJ326" s="27" t="str">
        <f t="shared" si="4"/>
        <v/>
      </c>
      <c r="AK326" s="20"/>
      <c r="AM326" s="10"/>
    </row>
    <row r="327" spans="1:39" ht="15" customHeight="1" x14ac:dyDescent="0.15">
      <c r="A327" s="26">
        <v>317</v>
      </c>
      <c r="B327" s="33"/>
      <c r="C327" s="33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39"/>
      <c r="AG327" s="39"/>
      <c r="AH327" s="39"/>
      <c r="AI327" s="24"/>
      <c r="AJ327" s="27" t="str">
        <f t="shared" si="4"/>
        <v/>
      </c>
      <c r="AK327" s="20"/>
      <c r="AM327" s="10"/>
    </row>
    <row r="328" spans="1:39" ht="15" customHeight="1" x14ac:dyDescent="0.15">
      <c r="A328" s="26">
        <v>318</v>
      </c>
      <c r="B328" s="33"/>
      <c r="C328" s="33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39"/>
      <c r="AG328" s="39"/>
      <c r="AH328" s="39"/>
      <c r="AI328" s="24"/>
      <c r="AJ328" s="27" t="str">
        <f t="shared" si="4"/>
        <v/>
      </c>
      <c r="AK328" s="20"/>
      <c r="AM328" s="10"/>
    </row>
    <row r="329" spans="1:39" ht="15" customHeight="1" x14ac:dyDescent="0.15">
      <c r="A329" s="26">
        <v>319</v>
      </c>
      <c r="B329" s="33"/>
      <c r="C329" s="33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39"/>
      <c r="AG329" s="39"/>
      <c r="AH329" s="39"/>
      <c r="AI329" s="24"/>
      <c r="AJ329" s="27" t="str">
        <f t="shared" si="4"/>
        <v/>
      </c>
      <c r="AK329" s="20"/>
      <c r="AM329" s="10"/>
    </row>
    <row r="330" spans="1:39" ht="15" customHeight="1" x14ac:dyDescent="0.15">
      <c r="A330" s="26">
        <v>320</v>
      </c>
      <c r="B330" s="33"/>
      <c r="C330" s="33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39"/>
      <c r="AG330" s="39"/>
      <c r="AH330" s="39"/>
      <c r="AI330" s="24"/>
      <c r="AJ330" s="27" t="str">
        <f t="shared" si="4"/>
        <v/>
      </c>
      <c r="AK330" s="20"/>
      <c r="AM330" s="10"/>
    </row>
    <row r="331" spans="1:39" ht="15" customHeight="1" x14ac:dyDescent="0.15">
      <c r="A331" s="26">
        <v>321</v>
      </c>
      <c r="B331" s="33"/>
      <c r="C331" s="33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39"/>
      <c r="AG331" s="39"/>
      <c r="AH331" s="39"/>
      <c r="AI331" s="24"/>
      <c r="AJ331" s="27" t="str">
        <f t="shared" si="4"/>
        <v/>
      </c>
      <c r="AK331" s="20"/>
      <c r="AM331" s="10"/>
    </row>
    <row r="332" spans="1:39" ht="15" customHeight="1" x14ac:dyDescent="0.15">
      <c r="A332" s="26">
        <v>322</v>
      </c>
      <c r="B332" s="33"/>
      <c r="C332" s="33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39"/>
      <c r="AG332" s="39"/>
      <c r="AH332" s="39"/>
      <c r="AI332" s="24"/>
      <c r="AJ332" s="27" t="str">
        <f t="shared" ref="AJ332:AJ395" si="5">IF(B332="","",COUNTIF(D332:AH332,"1")+COUNTIF(D332:AH332,"x"))</f>
        <v/>
      </c>
      <c r="AK332" s="20"/>
      <c r="AM332" s="10"/>
    </row>
    <row r="333" spans="1:39" ht="15" customHeight="1" x14ac:dyDescent="0.15">
      <c r="A333" s="26">
        <v>323</v>
      </c>
      <c r="B333" s="33"/>
      <c r="C333" s="33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39"/>
      <c r="AG333" s="39"/>
      <c r="AH333" s="39"/>
      <c r="AI333" s="24"/>
      <c r="AJ333" s="27" t="str">
        <f t="shared" si="5"/>
        <v/>
      </c>
      <c r="AK333" s="20"/>
      <c r="AM333" s="10"/>
    </row>
    <row r="334" spans="1:39" ht="15" customHeight="1" x14ac:dyDescent="0.15">
      <c r="A334" s="26">
        <v>324</v>
      </c>
      <c r="B334" s="33"/>
      <c r="C334" s="33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39"/>
      <c r="AG334" s="39"/>
      <c r="AH334" s="39"/>
      <c r="AI334" s="24"/>
      <c r="AJ334" s="27" t="str">
        <f t="shared" si="5"/>
        <v/>
      </c>
      <c r="AK334" s="20"/>
      <c r="AM334" s="10"/>
    </row>
    <row r="335" spans="1:39" ht="15" customHeight="1" x14ac:dyDescent="0.15">
      <c r="A335" s="26">
        <v>325</v>
      </c>
      <c r="B335" s="33"/>
      <c r="C335" s="33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39"/>
      <c r="AG335" s="39"/>
      <c r="AH335" s="39"/>
      <c r="AI335" s="24"/>
      <c r="AJ335" s="27" t="str">
        <f t="shared" si="5"/>
        <v/>
      </c>
      <c r="AK335" s="20"/>
      <c r="AM335" s="10"/>
    </row>
    <row r="336" spans="1:39" ht="15" customHeight="1" x14ac:dyDescent="0.15">
      <c r="A336" s="26">
        <v>326</v>
      </c>
      <c r="B336" s="33"/>
      <c r="C336" s="33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39"/>
      <c r="AG336" s="39"/>
      <c r="AH336" s="39"/>
      <c r="AI336" s="24"/>
      <c r="AJ336" s="27" t="str">
        <f t="shared" si="5"/>
        <v/>
      </c>
      <c r="AK336" s="20"/>
      <c r="AM336" s="10"/>
    </row>
    <row r="337" spans="1:39" ht="15" customHeight="1" x14ac:dyDescent="0.15">
      <c r="A337" s="26">
        <v>327</v>
      </c>
      <c r="B337" s="33"/>
      <c r="C337" s="33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39"/>
      <c r="AG337" s="39"/>
      <c r="AH337" s="39"/>
      <c r="AI337" s="24"/>
      <c r="AJ337" s="27" t="str">
        <f t="shared" si="5"/>
        <v/>
      </c>
      <c r="AK337" s="20"/>
      <c r="AM337" s="10"/>
    </row>
    <row r="338" spans="1:39" ht="15" customHeight="1" x14ac:dyDescent="0.15">
      <c r="A338" s="26">
        <v>328</v>
      </c>
      <c r="B338" s="33"/>
      <c r="C338" s="33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39"/>
      <c r="AG338" s="39"/>
      <c r="AH338" s="39"/>
      <c r="AI338" s="24"/>
      <c r="AJ338" s="27" t="str">
        <f t="shared" si="5"/>
        <v/>
      </c>
      <c r="AK338" s="20"/>
      <c r="AM338" s="10"/>
    </row>
    <row r="339" spans="1:39" ht="15" customHeight="1" x14ac:dyDescent="0.15">
      <c r="A339" s="26">
        <v>329</v>
      </c>
      <c r="B339" s="33"/>
      <c r="C339" s="33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39"/>
      <c r="AG339" s="39"/>
      <c r="AH339" s="39"/>
      <c r="AI339" s="24"/>
      <c r="AJ339" s="27" t="str">
        <f t="shared" si="5"/>
        <v/>
      </c>
      <c r="AK339" s="20"/>
      <c r="AM339" s="10"/>
    </row>
    <row r="340" spans="1:39" ht="15" customHeight="1" x14ac:dyDescent="0.15">
      <c r="A340" s="26">
        <v>330</v>
      </c>
      <c r="B340" s="33"/>
      <c r="C340" s="33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39"/>
      <c r="AG340" s="39"/>
      <c r="AH340" s="39"/>
      <c r="AI340" s="24"/>
      <c r="AJ340" s="27" t="str">
        <f t="shared" si="5"/>
        <v/>
      </c>
      <c r="AK340" s="20"/>
      <c r="AM340" s="10"/>
    </row>
    <row r="341" spans="1:39" ht="15" customHeight="1" x14ac:dyDescent="0.15">
      <c r="A341" s="26">
        <v>331</v>
      </c>
      <c r="B341" s="33"/>
      <c r="C341" s="33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39"/>
      <c r="AG341" s="39"/>
      <c r="AH341" s="39"/>
      <c r="AI341" s="24"/>
      <c r="AJ341" s="27" t="str">
        <f t="shared" si="5"/>
        <v/>
      </c>
      <c r="AK341" s="20"/>
      <c r="AM341" s="10"/>
    </row>
    <row r="342" spans="1:39" ht="15" customHeight="1" x14ac:dyDescent="0.15">
      <c r="A342" s="26">
        <v>332</v>
      </c>
      <c r="B342" s="33"/>
      <c r="C342" s="33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39"/>
      <c r="AG342" s="39"/>
      <c r="AH342" s="39"/>
      <c r="AI342" s="24"/>
      <c r="AJ342" s="27" t="str">
        <f t="shared" si="5"/>
        <v/>
      </c>
      <c r="AK342" s="20"/>
      <c r="AM342" s="10"/>
    </row>
    <row r="343" spans="1:39" ht="15" customHeight="1" x14ac:dyDescent="0.15">
      <c r="A343" s="26">
        <v>333</v>
      </c>
      <c r="B343" s="33"/>
      <c r="C343" s="33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39"/>
      <c r="AG343" s="39"/>
      <c r="AH343" s="39"/>
      <c r="AI343" s="24"/>
      <c r="AJ343" s="27" t="str">
        <f t="shared" si="5"/>
        <v/>
      </c>
      <c r="AK343" s="20"/>
      <c r="AM343" s="10"/>
    </row>
    <row r="344" spans="1:39" ht="15" customHeight="1" x14ac:dyDescent="0.15">
      <c r="A344" s="26">
        <v>334</v>
      </c>
      <c r="B344" s="33"/>
      <c r="C344" s="33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39"/>
      <c r="AG344" s="39"/>
      <c r="AH344" s="39"/>
      <c r="AI344" s="24"/>
      <c r="AJ344" s="27" t="str">
        <f t="shared" si="5"/>
        <v/>
      </c>
      <c r="AK344" s="20"/>
      <c r="AM344" s="10"/>
    </row>
    <row r="345" spans="1:39" ht="15" customHeight="1" x14ac:dyDescent="0.15">
      <c r="A345" s="26">
        <v>335</v>
      </c>
      <c r="B345" s="33"/>
      <c r="C345" s="33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39"/>
      <c r="AG345" s="39"/>
      <c r="AH345" s="39"/>
      <c r="AI345" s="24"/>
      <c r="AJ345" s="27" t="str">
        <f t="shared" si="5"/>
        <v/>
      </c>
      <c r="AK345" s="20"/>
      <c r="AM345" s="10"/>
    </row>
    <row r="346" spans="1:39" ht="15" customHeight="1" x14ac:dyDescent="0.15">
      <c r="A346" s="26">
        <v>336</v>
      </c>
      <c r="B346" s="33"/>
      <c r="C346" s="33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39"/>
      <c r="AG346" s="39"/>
      <c r="AH346" s="39"/>
      <c r="AI346" s="24"/>
      <c r="AJ346" s="27" t="str">
        <f t="shared" si="5"/>
        <v/>
      </c>
      <c r="AK346" s="20"/>
      <c r="AM346" s="10"/>
    </row>
    <row r="347" spans="1:39" ht="15" customHeight="1" x14ac:dyDescent="0.15">
      <c r="A347" s="26">
        <v>337</v>
      </c>
      <c r="B347" s="33"/>
      <c r="C347" s="33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39"/>
      <c r="AG347" s="39"/>
      <c r="AH347" s="39"/>
      <c r="AI347" s="24"/>
      <c r="AJ347" s="27" t="str">
        <f t="shared" si="5"/>
        <v/>
      </c>
      <c r="AK347" s="20"/>
      <c r="AM347" s="10"/>
    </row>
    <row r="348" spans="1:39" ht="15" customHeight="1" x14ac:dyDescent="0.15">
      <c r="A348" s="26">
        <v>338</v>
      </c>
      <c r="B348" s="33"/>
      <c r="C348" s="33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39"/>
      <c r="AG348" s="39"/>
      <c r="AH348" s="39"/>
      <c r="AI348" s="24"/>
      <c r="AJ348" s="27" t="str">
        <f t="shared" si="5"/>
        <v/>
      </c>
      <c r="AK348" s="20"/>
      <c r="AM348" s="10"/>
    </row>
    <row r="349" spans="1:39" ht="15" customHeight="1" x14ac:dyDescent="0.15">
      <c r="A349" s="26">
        <v>339</v>
      </c>
      <c r="B349" s="33"/>
      <c r="C349" s="33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39"/>
      <c r="AG349" s="39"/>
      <c r="AH349" s="39"/>
      <c r="AI349" s="24"/>
      <c r="AJ349" s="27" t="str">
        <f t="shared" si="5"/>
        <v/>
      </c>
      <c r="AK349" s="20"/>
      <c r="AM349" s="10"/>
    </row>
    <row r="350" spans="1:39" ht="15" customHeight="1" x14ac:dyDescent="0.15">
      <c r="A350" s="26">
        <v>340</v>
      </c>
      <c r="B350" s="33"/>
      <c r="C350" s="33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39"/>
      <c r="AG350" s="39"/>
      <c r="AH350" s="39"/>
      <c r="AI350" s="24"/>
      <c r="AJ350" s="27" t="str">
        <f t="shared" si="5"/>
        <v/>
      </c>
      <c r="AK350" s="20"/>
      <c r="AM350" s="10"/>
    </row>
    <row r="351" spans="1:39" ht="15" customHeight="1" x14ac:dyDescent="0.15">
      <c r="A351" s="26">
        <v>341</v>
      </c>
      <c r="B351" s="33"/>
      <c r="C351" s="33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39"/>
      <c r="AG351" s="39"/>
      <c r="AH351" s="39"/>
      <c r="AI351" s="24"/>
      <c r="AJ351" s="27" t="str">
        <f t="shared" si="5"/>
        <v/>
      </c>
      <c r="AK351" s="20"/>
      <c r="AM351" s="10"/>
    </row>
    <row r="352" spans="1:39" ht="15" customHeight="1" x14ac:dyDescent="0.15">
      <c r="A352" s="26">
        <v>342</v>
      </c>
      <c r="B352" s="33"/>
      <c r="C352" s="33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39"/>
      <c r="AG352" s="39"/>
      <c r="AH352" s="39"/>
      <c r="AI352" s="24"/>
      <c r="AJ352" s="27" t="str">
        <f t="shared" si="5"/>
        <v/>
      </c>
      <c r="AK352" s="20"/>
      <c r="AM352" s="10"/>
    </row>
    <row r="353" spans="1:39" ht="15" customHeight="1" x14ac:dyDescent="0.15">
      <c r="A353" s="26">
        <v>343</v>
      </c>
      <c r="B353" s="33"/>
      <c r="C353" s="33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39"/>
      <c r="AG353" s="39"/>
      <c r="AH353" s="39"/>
      <c r="AI353" s="24"/>
      <c r="AJ353" s="27" t="str">
        <f t="shared" si="5"/>
        <v/>
      </c>
      <c r="AK353" s="20"/>
      <c r="AM353" s="10"/>
    </row>
    <row r="354" spans="1:39" ht="15" customHeight="1" x14ac:dyDescent="0.15">
      <c r="A354" s="26">
        <v>344</v>
      </c>
      <c r="B354" s="33"/>
      <c r="C354" s="33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39"/>
      <c r="AG354" s="39"/>
      <c r="AH354" s="39"/>
      <c r="AI354" s="24"/>
      <c r="AJ354" s="27" t="str">
        <f t="shared" si="5"/>
        <v/>
      </c>
      <c r="AK354" s="20"/>
      <c r="AM354" s="10"/>
    </row>
    <row r="355" spans="1:39" ht="15" customHeight="1" x14ac:dyDescent="0.15">
      <c r="A355" s="26">
        <v>345</v>
      </c>
      <c r="B355" s="33"/>
      <c r="C355" s="33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39"/>
      <c r="AG355" s="39"/>
      <c r="AH355" s="39"/>
      <c r="AI355" s="24"/>
      <c r="AJ355" s="27" t="str">
        <f t="shared" si="5"/>
        <v/>
      </c>
      <c r="AK355" s="20"/>
      <c r="AM355" s="10"/>
    </row>
    <row r="356" spans="1:39" ht="15" customHeight="1" x14ac:dyDescent="0.15">
      <c r="A356" s="26">
        <v>346</v>
      </c>
      <c r="B356" s="33"/>
      <c r="C356" s="33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39"/>
      <c r="AG356" s="39"/>
      <c r="AH356" s="39"/>
      <c r="AI356" s="24"/>
      <c r="AJ356" s="27" t="str">
        <f t="shared" si="5"/>
        <v/>
      </c>
      <c r="AK356" s="20"/>
      <c r="AM356" s="10"/>
    </row>
    <row r="357" spans="1:39" ht="15" customHeight="1" x14ac:dyDescent="0.15">
      <c r="A357" s="26">
        <v>347</v>
      </c>
      <c r="B357" s="33"/>
      <c r="C357" s="33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39"/>
      <c r="AG357" s="39"/>
      <c r="AH357" s="39"/>
      <c r="AI357" s="24"/>
      <c r="AJ357" s="27" t="str">
        <f t="shared" si="5"/>
        <v/>
      </c>
      <c r="AK357" s="20"/>
      <c r="AM357" s="10"/>
    </row>
    <row r="358" spans="1:39" ht="15" customHeight="1" x14ac:dyDescent="0.15">
      <c r="A358" s="26">
        <v>348</v>
      </c>
      <c r="B358" s="33"/>
      <c r="C358" s="33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39"/>
      <c r="AG358" s="39"/>
      <c r="AH358" s="39"/>
      <c r="AI358" s="24"/>
      <c r="AJ358" s="27" t="str">
        <f t="shared" si="5"/>
        <v/>
      </c>
      <c r="AK358" s="20"/>
      <c r="AM358" s="10"/>
    </row>
    <row r="359" spans="1:39" ht="15" customHeight="1" x14ac:dyDescent="0.15">
      <c r="A359" s="26">
        <v>349</v>
      </c>
      <c r="B359" s="33"/>
      <c r="C359" s="33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39"/>
      <c r="AG359" s="39"/>
      <c r="AH359" s="39"/>
      <c r="AI359" s="24"/>
      <c r="AJ359" s="27" t="str">
        <f t="shared" si="5"/>
        <v/>
      </c>
      <c r="AK359" s="20"/>
      <c r="AM359" s="10"/>
    </row>
    <row r="360" spans="1:39" ht="15" customHeight="1" x14ac:dyDescent="0.15">
      <c r="A360" s="26">
        <v>350</v>
      </c>
      <c r="B360" s="33"/>
      <c r="C360" s="33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39"/>
      <c r="AG360" s="39"/>
      <c r="AH360" s="39"/>
      <c r="AI360" s="24"/>
      <c r="AJ360" s="27" t="str">
        <f t="shared" si="5"/>
        <v/>
      </c>
      <c r="AK360" s="20"/>
      <c r="AM360" s="10"/>
    </row>
    <row r="361" spans="1:39" ht="15" customHeight="1" x14ac:dyDescent="0.15">
      <c r="A361" s="26">
        <v>351</v>
      </c>
      <c r="B361" s="33"/>
      <c r="C361" s="33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39"/>
      <c r="AG361" s="39"/>
      <c r="AH361" s="39"/>
      <c r="AI361" s="24"/>
      <c r="AJ361" s="27" t="str">
        <f t="shared" si="5"/>
        <v/>
      </c>
      <c r="AK361" s="20"/>
      <c r="AM361" s="10"/>
    </row>
    <row r="362" spans="1:39" ht="15" customHeight="1" x14ac:dyDescent="0.15">
      <c r="A362" s="26">
        <v>352</v>
      </c>
      <c r="B362" s="33"/>
      <c r="C362" s="33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39"/>
      <c r="AG362" s="39"/>
      <c r="AH362" s="39"/>
      <c r="AI362" s="24"/>
      <c r="AJ362" s="27" t="str">
        <f t="shared" si="5"/>
        <v/>
      </c>
      <c r="AK362" s="20"/>
      <c r="AM362" s="10"/>
    </row>
    <row r="363" spans="1:39" ht="15" customHeight="1" x14ac:dyDescent="0.15">
      <c r="A363" s="26">
        <v>353</v>
      </c>
      <c r="B363" s="33"/>
      <c r="C363" s="33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39"/>
      <c r="AG363" s="39"/>
      <c r="AH363" s="39"/>
      <c r="AI363" s="24"/>
      <c r="AJ363" s="27" t="str">
        <f t="shared" si="5"/>
        <v/>
      </c>
      <c r="AK363" s="20"/>
      <c r="AM363" s="10"/>
    </row>
    <row r="364" spans="1:39" ht="15" customHeight="1" x14ac:dyDescent="0.15">
      <c r="A364" s="26">
        <v>354</v>
      </c>
      <c r="B364" s="33"/>
      <c r="C364" s="33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39"/>
      <c r="AG364" s="39"/>
      <c r="AH364" s="39"/>
      <c r="AI364" s="24"/>
      <c r="AJ364" s="27" t="str">
        <f t="shared" si="5"/>
        <v/>
      </c>
      <c r="AK364" s="20"/>
      <c r="AM364" s="10"/>
    </row>
    <row r="365" spans="1:39" ht="15" customHeight="1" x14ac:dyDescent="0.15">
      <c r="A365" s="26">
        <v>355</v>
      </c>
      <c r="B365" s="33"/>
      <c r="C365" s="33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39"/>
      <c r="AG365" s="39"/>
      <c r="AH365" s="39"/>
      <c r="AI365" s="24"/>
      <c r="AJ365" s="27" t="str">
        <f t="shared" si="5"/>
        <v/>
      </c>
      <c r="AK365" s="20"/>
      <c r="AM365" s="10"/>
    </row>
    <row r="366" spans="1:39" ht="15" customHeight="1" x14ac:dyDescent="0.15">
      <c r="A366" s="26">
        <v>356</v>
      </c>
      <c r="B366" s="33"/>
      <c r="C366" s="33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39"/>
      <c r="AG366" s="39"/>
      <c r="AH366" s="39"/>
      <c r="AI366" s="24"/>
      <c r="AJ366" s="27" t="str">
        <f t="shared" si="5"/>
        <v/>
      </c>
      <c r="AK366" s="20"/>
      <c r="AM366" s="10"/>
    </row>
    <row r="367" spans="1:39" ht="15" customHeight="1" x14ac:dyDescent="0.15">
      <c r="A367" s="26">
        <v>357</v>
      </c>
      <c r="B367" s="33"/>
      <c r="C367" s="33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39"/>
      <c r="AG367" s="39"/>
      <c r="AH367" s="39"/>
      <c r="AI367" s="24"/>
      <c r="AJ367" s="27" t="str">
        <f t="shared" si="5"/>
        <v/>
      </c>
      <c r="AK367" s="20"/>
      <c r="AM367" s="10"/>
    </row>
    <row r="368" spans="1:39" ht="15" customHeight="1" x14ac:dyDescent="0.15">
      <c r="A368" s="26">
        <v>358</v>
      </c>
      <c r="B368" s="33"/>
      <c r="C368" s="33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39"/>
      <c r="AG368" s="39"/>
      <c r="AH368" s="39"/>
      <c r="AI368" s="24"/>
      <c r="AJ368" s="27" t="str">
        <f t="shared" si="5"/>
        <v/>
      </c>
      <c r="AK368" s="20"/>
      <c r="AM368" s="10"/>
    </row>
    <row r="369" spans="1:39" ht="15" customHeight="1" x14ac:dyDescent="0.15">
      <c r="A369" s="26">
        <v>359</v>
      </c>
      <c r="B369" s="33"/>
      <c r="C369" s="33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39"/>
      <c r="AG369" s="39"/>
      <c r="AH369" s="39"/>
      <c r="AI369" s="24"/>
      <c r="AJ369" s="27" t="str">
        <f t="shared" si="5"/>
        <v/>
      </c>
      <c r="AK369" s="20"/>
      <c r="AM369" s="10"/>
    </row>
    <row r="370" spans="1:39" ht="15" customHeight="1" x14ac:dyDescent="0.15">
      <c r="A370" s="26">
        <v>360</v>
      </c>
      <c r="B370" s="33"/>
      <c r="C370" s="33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39"/>
      <c r="AG370" s="39"/>
      <c r="AH370" s="39"/>
      <c r="AI370" s="24"/>
      <c r="AJ370" s="27" t="str">
        <f t="shared" si="5"/>
        <v/>
      </c>
      <c r="AK370" s="20"/>
      <c r="AM370" s="10"/>
    </row>
    <row r="371" spans="1:39" ht="15" customHeight="1" x14ac:dyDescent="0.15">
      <c r="A371" s="26">
        <v>361</v>
      </c>
      <c r="B371" s="33"/>
      <c r="C371" s="33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39"/>
      <c r="AG371" s="39"/>
      <c r="AH371" s="39"/>
      <c r="AI371" s="24"/>
      <c r="AJ371" s="27" t="str">
        <f t="shared" si="5"/>
        <v/>
      </c>
      <c r="AK371" s="20"/>
      <c r="AM371" s="10"/>
    </row>
    <row r="372" spans="1:39" ht="15" customHeight="1" x14ac:dyDescent="0.15">
      <c r="A372" s="26">
        <v>362</v>
      </c>
      <c r="B372" s="33"/>
      <c r="C372" s="33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39"/>
      <c r="AG372" s="39"/>
      <c r="AH372" s="39"/>
      <c r="AI372" s="24"/>
      <c r="AJ372" s="27" t="str">
        <f t="shared" si="5"/>
        <v/>
      </c>
      <c r="AK372" s="20"/>
      <c r="AM372" s="10"/>
    </row>
    <row r="373" spans="1:39" ht="15" customHeight="1" x14ac:dyDescent="0.15">
      <c r="A373" s="26">
        <v>363</v>
      </c>
      <c r="B373" s="33"/>
      <c r="C373" s="33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39"/>
      <c r="AG373" s="39"/>
      <c r="AH373" s="39"/>
      <c r="AI373" s="24"/>
      <c r="AJ373" s="27" t="str">
        <f t="shared" si="5"/>
        <v/>
      </c>
      <c r="AK373" s="20"/>
      <c r="AM373" s="10"/>
    </row>
    <row r="374" spans="1:39" ht="15" customHeight="1" x14ac:dyDescent="0.15">
      <c r="A374" s="26">
        <v>364</v>
      </c>
      <c r="B374" s="33"/>
      <c r="C374" s="33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39"/>
      <c r="AG374" s="39"/>
      <c r="AH374" s="39"/>
      <c r="AI374" s="24"/>
      <c r="AJ374" s="27" t="str">
        <f t="shared" si="5"/>
        <v/>
      </c>
      <c r="AK374" s="20"/>
      <c r="AM374" s="10"/>
    </row>
    <row r="375" spans="1:39" ht="15" customHeight="1" x14ac:dyDescent="0.15">
      <c r="A375" s="26">
        <v>365</v>
      </c>
      <c r="B375" s="33"/>
      <c r="C375" s="33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39"/>
      <c r="AG375" s="39"/>
      <c r="AH375" s="39"/>
      <c r="AI375" s="24"/>
      <c r="AJ375" s="27" t="str">
        <f t="shared" si="5"/>
        <v/>
      </c>
      <c r="AK375" s="20"/>
      <c r="AM375" s="10"/>
    </row>
    <row r="376" spans="1:39" ht="15" customHeight="1" x14ac:dyDescent="0.15">
      <c r="A376" s="26">
        <v>366</v>
      </c>
      <c r="B376" s="33"/>
      <c r="C376" s="33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39"/>
      <c r="AG376" s="39"/>
      <c r="AH376" s="39"/>
      <c r="AI376" s="24"/>
      <c r="AJ376" s="27" t="str">
        <f t="shared" si="5"/>
        <v/>
      </c>
      <c r="AK376" s="20"/>
      <c r="AM376" s="10"/>
    </row>
    <row r="377" spans="1:39" ht="15" customHeight="1" x14ac:dyDescent="0.15">
      <c r="A377" s="26">
        <v>367</v>
      </c>
      <c r="B377" s="33"/>
      <c r="C377" s="33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39"/>
      <c r="AG377" s="39"/>
      <c r="AH377" s="39"/>
      <c r="AI377" s="24"/>
      <c r="AJ377" s="27" t="str">
        <f t="shared" si="5"/>
        <v/>
      </c>
      <c r="AK377" s="20"/>
      <c r="AM377" s="10"/>
    </row>
    <row r="378" spans="1:39" ht="15" customHeight="1" x14ac:dyDescent="0.15">
      <c r="A378" s="26">
        <v>368</v>
      </c>
      <c r="B378" s="33"/>
      <c r="C378" s="33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39"/>
      <c r="AG378" s="39"/>
      <c r="AH378" s="39"/>
      <c r="AI378" s="24"/>
      <c r="AJ378" s="27" t="str">
        <f t="shared" si="5"/>
        <v/>
      </c>
      <c r="AK378" s="20"/>
      <c r="AM378" s="10"/>
    </row>
    <row r="379" spans="1:39" ht="15" customHeight="1" x14ac:dyDescent="0.15">
      <c r="A379" s="26">
        <v>369</v>
      </c>
      <c r="B379" s="33"/>
      <c r="C379" s="33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39"/>
      <c r="AG379" s="39"/>
      <c r="AH379" s="39"/>
      <c r="AI379" s="24"/>
      <c r="AJ379" s="27" t="str">
        <f t="shared" si="5"/>
        <v/>
      </c>
      <c r="AK379" s="20"/>
      <c r="AM379" s="10"/>
    </row>
    <row r="380" spans="1:39" ht="15" customHeight="1" x14ac:dyDescent="0.15">
      <c r="A380" s="26">
        <v>370</v>
      </c>
      <c r="B380" s="33"/>
      <c r="C380" s="33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39"/>
      <c r="AG380" s="39"/>
      <c r="AH380" s="39"/>
      <c r="AI380" s="24"/>
      <c r="AJ380" s="27" t="str">
        <f t="shared" si="5"/>
        <v/>
      </c>
      <c r="AK380" s="20"/>
      <c r="AM380" s="10"/>
    </row>
    <row r="381" spans="1:39" ht="15" customHeight="1" x14ac:dyDescent="0.15">
      <c r="A381" s="26">
        <v>371</v>
      </c>
      <c r="B381" s="33"/>
      <c r="C381" s="33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39"/>
      <c r="AG381" s="39"/>
      <c r="AH381" s="39"/>
      <c r="AI381" s="24"/>
      <c r="AJ381" s="27" t="str">
        <f t="shared" si="5"/>
        <v/>
      </c>
      <c r="AK381" s="20"/>
      <c r="AM381" s="10"/>
    </row>
    <row r="382" spans="1:39" ht="15" customHeight="1" x14ac:dyDescent="0.15">
      <c r="A382" s="26">
        <v>372</v>
      </c>
      <c r="B382" s="33"/>
      <c r="C382" s="33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39"/>
      <c r="AG382" s="39"/>
      <c r="AH382" s="39"/>
      <c r="AI382" s="24"/>
      <c r="AJ382" s="27" t="str">
        <f t="shared" si="5"/>
        <v/>
      </c>
      <c r="AK382" s="20"/>
      <c r="AM382" s="10"/>
    </row>
    <row r="383" spans="1:39" ht="15" customHeight="1" x14ac:dyDescent="0.15">
      <c r="A383" s="26">
        <v>373</v>
      </c>
      <c r="B383" s="33"/>
      <c r="C383" s="33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39"/>
      <c r="AG383" s="39"/>
      <c r="AH383" s="39"/>
      <c r="AI383" s="24"/>
      <c r="AJ383" s="27" t="str">
        <f t="shared" si="5"/>
        <v/>
      </c>
      <c r="AK383" s="20"/>
      <c r="AM383" s="10"/>
    </row>
    <row r="384" spans="1:39" ht="15" customHeight="1" x14ac:dyDescent="0.15">
      <c r="A384" s="26">
        <v>374</v>
      </c>
      <c r="B384" s="33"/>
      <c r="C384" s="33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39"/>
      <c r="AG384" s="39"/>
      <c r="AH384" s="39"/>
      <c r="AI384" s="24"/>
      <c r="AJ384" s="27" t="str">
        <f t="shared" si="5"/>
        <v/>
      </c>
      <c r="AK384" s="20"/>
      <c r="AM384" s="10"/>
    </row>
    <row r="385" spans="1:39" ht="15" customHeight="1" x14ac:dyDescent="0.15">
      <c r="A385" s="26">
        <v>375</v>
      </c>
      <c r="B385" s="33"/>
      <c r="C385" s="33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39"/>
      <c r="AG385" s="39"/>
      <c r="AH385" s="39"/>
      <c r="AI385" s="24"/>
      <c r="AJ385" s="27" t="str">
        <f t="shared" si="5"/>
        <v/>
      </c>
      <c r="AK385" s="20"/>
      <c r="AM385" s="10"/>
    </row>
    <row r="386" spans="1:39" ht="15" customHeight="1" x14ac:dyDescent="0.15">
      <c r="A386" s="26">
        <v>376</v>
      </c>
      <c r="B386" s="33"/>
      <c r="C386" s="33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39"/>
      <c r="AG386" s="39"/>
      <c r="AH386" s="39"/>
      <c r="AI386" s="24"/>
      <c r="AJ386" s="27" t="str">
        <f t="shared" si="5"/>
        <v/>
      </c>
      <c r="AK386" s="20"/>
      <c r="AM386" s="10"/>
    </row>
    <row r="387" spans="1:39" ht="15" customHeight="1" x14ac:dyDescent="0.15">
      <c r="A387" s="26">
        <v>377</v>
      </c>
      <c r="B387" s="33"/>
      <c r="C387" s="33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39"/>
      <c r="AG387" s="39"/>
      <c r="AH387" s="39"/>
      <c r="AI387" s="24"/>
      <c r="AJ387" s="27" t="str">
        <f t="shared" si="5"/>
        <v/>
      </c>
      <c r="AK387" s="20"/>
      <c r="AM387" s="10"/>
    </row>
    <row r="388" spans="1:39" ht="15" customHeight="1" x14ac:dyDescent="0.15">
      <c r="A388" s="26">
        <v>378</v>
      </c>
      <c r="B388" s="33"/>
      <c r="C388" s="33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39"/>
      <c r="AG388" s="39"/>
      <c r="AH388" s="39"/>
      <c r="AI388" s="24"/>
      <c r="AJ388" s="27" t="str">
        <f t="shared" si="5"/>
        <v/>
      </c>
      <c r="AK388" s="20"/>
      <c r="AM388" s="10"/>
    </row>
    <row r="389" spans="1:39" ht="15" customHeight="1" x14ac:dyDescent="0.15">
      <c r="A389" s="26">
        <v>379</v>
      </c>
      <c r="B389" s="33"/>
      <c r="C389" s="33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39"/>
      <c r="AG389" s="39"/>
      <c r="AH389" s="39"/>
      <c r="AI389" s="24"/>
      <c r="AJ389" s="27" t="str">
        <f t="shared" si="5"/>
        <v/>
      </c>
      <c r="AK389" s="20"/>
      <c r="AM389" s="10"/>
    </row>
    <row r="390" spans="1:39" ht="15" customHeight="1" x14ac:dyDescent="0.15">
      <c r="A390" s="26">
        <v>380</v>
      </c>
      <c r="B390" s="33"/>
      <c r="C390" s="33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39"/>
      <c r="AG390" s="39"/>
      <c r="AH390" s="39"/>
      <c r="AI390" s="24"/>
      <c r="AJ390" s="27" t="str">
        <f t="shared" si="5"/>
        <v/>
      </c>
      <c r="AK390" s="20"/>
      <c r="AM390" s="10"/>
    </row>
    <row r="391" spans="1:39" ht="15" customHeight="1" x14ac:dyDescent="0.15">
      <c r="A391" s="26">
        <v>381</v>
      </c>
      <c r="B391" s="33"/>
      <c r="C391" s="33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39"/>
      <c r="AG391" s="39"/>
      <c r="AH391" s="39"/>
      <c r="AI391" s="24"/>
      <c r="AJ391" s="27" t="str">
        <f t="shared" si="5"/>
        <v/>
      </c>
      <c r="AK391" s="20"/>
      <c r="AM391" s="10"/>
    </row>
    <row r="392" spans="1:39" ht="15" customHeight="1" x14ac:dyDescent="0.15">
      <c r="A392" s="26">
        <v>382</v>
      </c>
      <c r="B392" s="33"/>
      <c r="C392" s="33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39"/>
      <c r="AG392" s="39"/>
      <c r="AH392" s="39"/>
      <c r="AI392" s="24"/>
      <c r="AJ392" s="27" t="str">
        <f t="shared" si="5"/>
        <v/>
      </c>
      <c r="AK392" s="20"/>
      <c r="AM392" s="10"/>
    </row>
    <row r="393" spans="1:39" ht="15" customHeight="1" x14ac:dyDescent="0.15">
      <c r="A393" s="26">
        <v>383</v>
      </c>
      <c r="B393" s="33"/>
      <c r="C393" s="33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39"/>
      <c r="AG393" s="39"/>
      <c r="AH393" s="39"/>
      <c r="AI393" s="24"/>
      <c r="AJ393" s="27" t="str">
        <f t="shared" si="5"/>
        <v/>
      </c>
      <c r="AK393" s="20"/>
      <c r="AM393" s="10"/>
    </row>
    <row r="394" spans="1:39" ht="15" customHeight="1" x14ac:dyDescent="0.15">
      <c r="A394" s="26">
        <v>384</v>
      </c>
      <c r="B394" s="33"/>
      <c r="C394" s="33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39"/>
      <c r="AG394" s="39"/>
      <c r="AH394" s="39"/>
      <c r="AI394" s="24"/>
      <c r="AJ394" s="27" t="str">
        <f t="shared" si="5"/>
        <v/>
      </c>
      <c r="AK394" s="20"/>
      <c r="AM394" s="10"/>
    </row>
    <row r="395" spans="1:39" ht="15" customHeight="1" x14ac:dyDescent="0.15">
      <c r="A395" s="26">
        <v>385</v>
      </c>
      <c r="B395" s="33"/>
      <c r="C395" s="33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39"/>
      <c r="AG395" s="39"/>
      <c r="AH395" s="39"/>
      <c r="AI395" s="24"/>
      <c r="AJ395" s="27" t="str">
        <f t="shared" si="5"/>
        <v/>
      </c>
      <c r="AK395" s="20"/>
      <c r="AM395" s="10"/>
    </row>
    <row r="396" spans="1:39" ht="15" customHeight="1" x14ac:dyDescent="0.15">
      <c r="A396" s="26">
        <v>386</v>
      </c>
      <c r="B396" s="33"/>
      <c r="C396" s="33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39"/>
      <c r="AG396" s="39"/>
      <c r="AH396" s="39"/>
      <c r="AI396" s="24"/>
      <c r="AJ396" s="27" t="str">
        <f t="shared" ref="AJ396:AJ410" si="6">IF(B396="","",COUNTIF(D396:AH396,"1")+COUNTIF(D396:AH396,"x"))</f>
        <v/>
      </c>
      <c r="AK396" s="20"/>
      <c r="AM396" s="10"/>
    </row>
    <row r="397" spans="1:39" ht="15" customHeight="1" x14ac:dyDescent="0.15">
      <c r="A397" s="26">
        <v>387</v>
      </c>
      <c r="B397" s="33"/>
      <c r="C397" s="33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39"/>
      <c r="AG397" s="39"/>
      <c r="AH397" s="39"/>
      <c r="AI397" s="24"/>
      <c r="AJ397" s="27" t="str">
        <f t="shared" si="6"/>
        <v/>
      </c>
      <c r="AK397" s="20"/>
      <c r="AM397" s="10"/>
    </row>
    <row r="398" spans="1:39" ht="15" customHeight="1" x14ac:dyDescent="0.15">
      <c r="A398" s="26">
        <v>388</v>
      </c>
      <c r="B398" s="33"/>
      <c r="C398" s="33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39"/>
      <c r="AG398" s="39"/>
      <c r="AH398" s="39"/>
      <c r="AI398" s="24"/>
      <c r="AJ398" s="27" t="str">
        <f t="shared" si="6"/>
        <v/>
      </c>
      <c r="AK398" s="20"/>
      <c r="AM398" s="10"/>
    </row>
    <row r="399" spans="1:39" ht="15" customHeight="1" x14ac:dyDescent="0.15">
      <c r="A399" s="26">
        <v>389</v>
      </c>
      <c r="B399" s="33"/>
      <c r="C399" s="33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39"/>
      <c r="AG399" s="39"/>
      <c r="AH399" s="39"/>
      <c r="AI399" s="24"/>
      <c r="AJ399" s="27" t="str">
        <f t="shared" si="6"/>
        <v/>
      </c>
      <c r="AK399" s="20"/>
      <c r="AM399" s="10"/>
    </row>
    <row r="400" spans="1:39" ht="15" customHeight="1" x14ac:dyDescent="0.15">
      <c r="A400" s="26">
        <v>390</v>
      </c>
      <c r="B400" s="33"/>
      <c r="C400" s="33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39"/>
      <c r="AG400" s="39"/>
      <c r="AH400" s="39"/>
      <c r="AI400" s="24"/>
      <c r="AJ400" s="27" t="str">
        <f t="shared" si="6"/>
        <v/>
      </c>
      <c r="AK400" s="20"/>
      <c r="AM400" s="10"/>
    </row>
    <row r="401" spans="1:39" ht="15" customHeight="1" x14ac:dyDescent="0.15">
      <c r="A401" s="26">
        <v>391</v>
      </c>
      <c r="B401" s="33"/>
      <c r="C401" s="33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39"/>
      <c r="AG401" s="39"/>
      <c r="AH401" s="39"/>
      <c r="AI401" s="24"/>
      <c r="AJ401" s="27" t="str">
        <f t="shared" si="6"/>
        <v/>
      </c>
      <c r="AK401" s="20"/>
      <c r="AM401" s="10"/>
    </row>
    <row r="402" spans="1:39" ht="15" customHeight="1" x14ac:dyDescent="0.15">
      <c r="A402" s="26">
        <v>392</v>
      </c>
      <c r="B402" s="33"/>
      <c r="C402" s="33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39"/>
      <c r="AG402" s="39"/>
      <c r="AH402" s="39"/>
      <c r="AI402" s="24"/>
      <c r="AJ402" s="27" t="str">
        <f t="shared" si="6"/>
        <v/>
      </c>
      <c r="AK402" s="20"/>
      <c r="AM402" s="10"/>
    </row>
    <row r="403" spans="1:39" ht="15" customHeight="1" x14ac:dyDescent="0.15">
      <c r="A403" s="26">
        <v>393</v>
      </c>
      <c r="B403" s="33"/>
      <c r="C403" s="33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39"/>
      <c r="AG403" s="39"/>
      <c r="AH403" s="39"/>
      <c r="AI403" s="24"/>
      <c r="AJ403" s="27" t="str">
        <f t="shared" si="6"/>
        <v/>
      </c>
      <c r="AK403" s="20"/>
      <c r="AM403" s="10"/>
    </row>
    <row r="404" spans="1:39" ht="15" customHeight="1" x14ac:dyDescent="0.15">
      <c r="A404" s="26">
        <v>394</v>
      </c>
      <c r="B404" s="33"/>
      <c r="C404" s="33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39"/>
      <c r="AG404" s="39"/>
      <c r="AH404" s="39"/>
      <c r="AI404" s="24"/>
      <c r="AJ404" s="27" t="str">
        <f t="shared" si="6"/>
        <v/>
      </c>
      <c r="AK404" s="20"/>
      <c r="AM404" s="10"/>
    </row>
    <row r="405" spans="1:39" ht="15" customHeight="1" x14ac:dyDescent="0.15">
      <c r="A405" s="26">
        <v>395</v>
      </c>
      <c r="B405" s="33"/>
      <c r="C405" s="33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39"/>
      <c r="AG405" s="39"/>
      <c r="AH405" s="39"/>
      <c r="AI405" s="24"/>
      <c r="AJ405" s="27" t="str">
        <f t="shared" si="6"/>
        <v/>
      </c>
      <c r="AK405" s="20"/>
      <c r="AM405" s="10"/>
    </row>
    <row r="406" spans="1:39" ht="15" customHeight="1" x14ac:dyDescent="0.15">
      <c r="A406" s="26">
        <v>396</v>
      </c>
      <c r="B406" s="33"/>
      <c r="C406" s="33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39"/>
      <c r="AG406" s="39"/>
      <c r="AH406" s="39"/>
      <c r="AI406" s="24"/>
      <c r="AJ406" s="27" t="str">
        <f t="shared" si="6"/>
        <v/>
      </c>
      <c r="AK406" s="20"/>
      <c r="AM406" s="10"/>
    </row>
    <row r="407" spans="1:39" ht="15" customHeight="1" x14ac:dyDescent="0.15">
      <c r="A407" s="26">
        <v>397</v>
      </c>
      <c r="B407" s="33"/>
      <c r="C407" s="33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39"/>
      <c r="AG407" s="39"/>
      <c r="AH407" s="39"/>
      <c r="AI407" s="24"/>
      <c r="AJ407" s="27" t="str">
        <f t="shared" si="6"/>
        <v/>
      </c>
      <c r="AK407" s="20"/>
      <c r="AM407" s="10"/>
    </row>
    <row r="408" spans="1:39" ht="15" customHeight="1" x14ac:dyDescent="0.15">
      <c r="A408" s="26">
        <v>398</v>
      </c>
      <c r="B408" s="33"/>
      <c r="C408" s="33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39"/>
      <c r="AG408" s="39"/>
      <c r="AH408" s="39"/>
      <c r="AI408" s="24"/>
      <c r="AJ408" s="27" t="str">
        <f t="shared" si="6"/>
        <v/>
      </c>
      <c r="AK408" s="20"/>
      <c r="AM408" s="10"/>
    </row>
    <row r="409" spans="1:39" ht="15" customHeight="1" x14ac:dyDescent="0.15">
      <c r="A409" s="26">
        <v>399</v>
      </c>
      <c r="B409" s="33"/>
      <c r="C409" s="33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39"/>
      <c r="AG409" s="39"/>
      <c r="AH409" s="39"/>
      <c r="AI409" s="24"/>
      <c r="AJ409" s="27" t="str">
        <f t="shared" si="6"/>
        <v/>
      </c>
      <c r="AK409" s="20"/>
      <c r="AM409" s="10"/>
    </row>
    <row r="410" spans="1:39" ht="15" customHeight="1" x14ac:dyDescent="0.15">
      <c r="A410" s="26">
        <v>400</v>
      </c>
      <c r="B410" s="33"/>
      <c r="C410" s="33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39"/>
      <c r="AG410" s="39"/>
      <c r="AH410" s="39"/>
      <c r="AI410" s="24"/>
      <c r="AJ410" s="27" t="str">
        <f t="shared" si="6"/>
        <v/>
      </c>
      <c r="AK410" s="20"/>
      <c r="AM410" s="10"/>
    </row>
  </sheetData>
  <sheetProtection sheet="1" objects="1" scenarios="1" selectLockedCells="1"/>
  <customSheetViews>
    <customSheetView guid="{A542E7FC-D421-48BE-AB74-294F58E7F5EC}" scale="70" hiddenRows="1" showRuler="0" topLeftCell="A387">
      <selection sqref="A1:AK404"/>
      <pageMargins left="0.09" right="0.23622047244094491" top="0.55118110236220474" bottom="0.47244094488188981" header="0.15748031496062992" footer="0"/>
      <printOptions horizontalCentered="1" headings="1"/>
      <pageSetup paperSize="9" scale="65" orientation="landscape" r:id="rId1"/>
      <headerFooter alignWithMargins="0">
        <oddFooter>&amp;C&amp;P</oddFooter>
      </headerFooter>
    </customSheetView>
  </customSheetViews>
  <mergeCells count="15">
    <mergeCell ref="A8:C9"/>
    <mergeCell ref="E8:H8"/>
    <mergeCell ref="O8:Q8"/>
    <mergeCell ref="AJ9:AJ10"/>
    <mergeCell ref="I8:K8"/>
    <mergeCell ref="R8:S8"/>
    <mergeCell ref="U8:AC8"/>
    <mergeCell ref="AM1:AM9"/>
    <mergeCell ref="J2:O2"/>
    <mergeCell ref="AE2:AF2"/>
    <mergeCell ref="AE5:AF5"/>
    <mergeCell ref="E5:I5"/>
    <mergeCell ref="K5:O5"/>
    <mergeCell ref="V2:Z2"/>
    <mergeCell ref="V5:Z5"/>
  </mergeCells>
  <phoneticPr fontId="2" type="noConversion"/>
  <conditionalFormatting sqref="D15:AE410 D11:AH14">
    <cfRule type="expression" dxfId="29" priority="25" stopIfTrue="1">
      <formula>D$9="S"</formula>
    </cfRule>
    <cfRule type="expression" dxfId="28" priority="26" stopIfTrue="1">
      <formula>D$9="D"</formula>
    </cfRule>
  </conditionalFormatting>
  <conditionalFormatting sqref="D10:AH10">
    <cfRule type="expression" dxfId="27" priority="27" stopIfTrue="1">
      <formula>D$9="S"</formula>
    </cfRule>
    <cfRule type="expression" dxfId="26" priority="28" stopIfTrue="1">
      <formula>D$9="D"</formula>
    </cfRule>
  </conditionalFormatting>
  <conditionalFormatting sqref="B15:C410">
    <cfRule type="expression" dxfId="25" priority="29" stopIfTrue="1">
      <formula>#REF!="DNI NO ENCONTRADO"</formula>
    </cfRule>
  </conditionalFormatting>
  <conditionalFormatting sqref="AH15:AH410">
    <cfRule type="expression" dxfId="24" priority="30" stopIfTrue="1">
      <formula>AH$9="S"</formula>
    </cfRule>
    <cfRule type="expression" dxfId="23" priority="31" stopIfTrue="1">
      <formula>AH$9="D"</formula>
    </cfRule>
    <cfRule type="expression" dxfId="22" priority="32" stopIfTrue="1">
      <formula>CONDICION31=TRUE</formula>
    </cfRule>
  </conditionalFormatting>
  <conditionalFormatting sqref="AF15:AG410">
    <cfRule type="expression" dxfId="21" priority="33" stopIfTrue="1">
      <formula>AF$9="S"</formula>
    </cfRule>
    <cfRule type="expression" dxfId="20" priority="34" stopIfTrue="1">
      <formula>AF$9="D"</formula>
    </cfRule>
    <cfRule type="expression" dxfId="19" priority="35" stopIfTrue="1">
      <formula>CONDICION29=TRUE</formula>
    </cfRule>
  </conditionalFormatting>
  <conditionalFormatting sqref="D9:AH9">
    <cfRule type="cellIs" dxfId="18" priority="36" stopIfTrue="1" operator="equal">
      <formula>"S"</formula>
    </cfRule>
    <cfRule type="cellIs" dxfId="17" priority="37" stopIfTrue="1" operator="equal">
      <formula>"D"</formula>
    </cfRule>
  </conditionalFormatting>
  <conditionalFormatting sqref="D10:AH10">
    <cfRule type="expression" dxfId="16" priority="23" stopIfTrue="1">
      <formula>D$9="S"</formula>
    </cfRule>
    <cfRule type="expression" dxfId="15" priority="24" stopIfTrue="1">
      <formula>D$9="D"</formula>
    </cfRule>
  </conditionalFormatting>
  <conditionalFormatting sqref="AF11:AH14">
    <cfRule type="expression" dxfId="14" priority="19" stopIfTrue="1">
      <formula>AF$9="S"</formula>
    </cfRule>
    <cfRule type="expression" dxfId="13" priority="20" stopIfTrue="1">
      <formula>AF$9="D"</formula>
    </cfRule>
  </conditionalFormatting>
  <conditionalFormatting sqref="AH11:AH410">
    <cfRule type="expression" dxfId="12" priority="16" stopIfTrue="1">
      <formula>AH$9="S"</formula>
    </cfRule>
    <cfRule type="expression" dxfId="11" priority="17" stopIfTrue="1">
      <formula>AH$9="D"</formula>
    </cfRule>
    <cfRule type="expression" dxfId="10" priority="18" stopIfTrue="1">
      <formula>CONDICION31=TRUE</formula>
    </cfRule>
  </conditionalFormatting>
  <conditionalFormatting sqref="AF11:AG410">
    <cfRule type="expression" dxfId="9" priority="14" stopIfTrue="1">
      <formula>AF$9="S"</formula>
    </cfRule>
    <cfRule type="expression" dxfId="8" priority="15" stopIfTrue="1">
      <formula>AF$9="D"</formula>
    </cfRule>
  </conditionalFormatting>
  <conditionalFormatting sqref="AG11:AG410">
    <cfRule type="expression" dxfId="7" priority="13" stopIfTrue="1">
      <formula>CONDICION30=TRUE</formula>
    </cfRule>
  </conditionalFormatting>
  <conditionalFormatting sqref="AF11:AF410">
    <cfRule type="expression" dxfId="6" priority="12" stopIfTrue="1">
      <formula>CONDICION29=TRUE</formula>
    </cfRule>
  </conditionalFormatting>
  <conditionalFormatting sqref="B15:B410">
    <cfRule type="expression" dxfId="5" priority="11" stopIfTrue="1">
      <formula>#REF!="DNI NO ENCONTRADO"</formula>
    </cfRule>
  </conditionalFormatting>
  <conditionalFormatting sqref="D11:AE14">
    <cfRule type="expression" dxfId="4" priority="6" stopIfTrue="1">
      <formula>D$9="S"</formula>
    </cfRule>
    <cfRule type="expression" dxfId="3" priority="7" stopIfTrue="1">
      <formula>D$9="D"</formula>
    </cfRule>
  </conditionalFormatting>
  <conditionalFormatting sqref="D11:AE14">
    <cfRule type="expression" dxfId="2" priority="3" stopIfTrue="1">
      <formula>D$9="S"</formula>
    </cfRule>
    <cfRule type="expression" dxfId="1" priority="4" stopIfTrue="1">
      <formula>D$9="D"</formula>
    </cfRule>
  </conditionalFormatting>
  <conditionalFormatting sqref="C12 B13:C14">
    <cfRule type="expression" dxfId="0" priority="1" stopIfTrue="1">
      <formula>#REF!="DNI NO ENCONTRADO"</formula>
    </cfRule>
  </conditionalFormatting>
  <dataValidations count="4">
    <dataValidation type="list" allowBlank="1" showDropDown="1" showInputMessage="1" showErrorMessage="1" error="Sólo se permite marcar las casillas con la letra &quot;x&quot; o &quot;X&quot;. _x000a_Para borrar una casilla, usar la tecla &quot;Supr&quot;, nunca la barra espaciadora." sqref="D11:AH410" xr:uid="{00000000-0002-0000-0000-000000000000}">
      <formula1>VALORES</formula1>
    </dataValidation>
    <dataValidation type="list" errorStyle="information" allowBlank="1" showInputMessage="1" showErrorMessage="1" error="Seleccione los valores de la lista" sqref="I8" xr:uid="{00000000-0002-0000-0000-000001000000}">
      <formula1>AÑOS</formula1>
    </dataValidation>
    <dataValidation type="list" allowBlank="1" showInputMessage="1" showErrorMessage="1" error="Seleccione los valores de la lista" sqref="R8:S8" xr:uid="{00000000-0002-0000-0000-000002000000}">
      <formula1>MESES</formula1>
    </dataValidation>
    <dataValidation type="list" allowBlank="1" showInputMessage="1" showErrorMessage="1" sqref="AK8" xr:uid="{00000000-0002-0000-0000-000003000000}">
      <formula1>COEFICIENTES</formula1>
    </dataValidation>
  </dataValidations>
  <printOptions horizontalCentered="1"/>
  <pageMargins left="0.09" right="0.23622047244094491" top="0.55118110236220474" bottom="0.47244094488188981" header="0.15748031496062992" footer="0"/>
  <pageSetup paperSize="9" scale="65" orientation="landscape" r:id="rId2"/>
  <headerFooter alignWithMargins="0">
    <oddFooter>&amp;C&amp;P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599" r:id="rId5" name="Button 287">
              <controlPr defaultSize="0" print="0" autoFill="0" autoPict="0" macro="[0]!ayuda">
                <anchor moveWithCells="1" sizeWithCells="1">
                  <from>
                    <xdr:col>32</xdr:col>
                    <xdr:colOff>127000</xdr:colOff>
                    <xdr:row>4</xdr:row>
                    <xdr:rowOff>0</xdr:rowOff>
                  </from>
                  <to>
                    <xdr:col>36</xdr:col>
                    <xdr:colOff>679450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0" r:id="rId6" name="Button 288">
              <controlPr defaultSize="0" print="0" autoFill="0" autoPict="0" macro="[0]!Calculo">
                <anchor moveWithCells="1" sizeWithCells="1">
                  <from>
                    <xdr:col>36</xdr:col>
                    <xdr:colOff>31750</xdr:colOff>
                    <xdr:row>8</xdr:row>
                    <xdr:rowOff>31750</xdr:rowOff>
                  </from>
                  <to>
                    <xdr:col>36</xdr:col>
                    <xdr:colOff>660400</xdr:colOff>
                    <xdr:row>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1" r:id="rId7" name="Button 289">
              <controlPr defaultSize="0" print="0" autoFill="0" autoPict="0" macro="[0]!XML">
                <anchor moveWithCells="1" sizeWithCells="1">
                  <from>
                    <xdr:col>32</xdr:col>
                    <xdr:colOff>133350</xdr:colOff>
                    <xdr:row>0</xdr:row>
                    <xdr:rowOff>88900</xdr:rowOff>
                  </from>
                  <to>
                    <xdr:col>36</xdr:col>
                    <xdr:colOff>660400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>
    <pageSetUpPr fitToPage="1"/>
  </sheetPr>
  <dimension ref="A1:BA404"/>
  <sheetViews>
    <sheetView topLeftCell="G1" zoomScale="65" zoomScaleNormal="65" workbookViewId="0">
      <selection activeCell="U36" sqref="U36"/>
    </sheetView>
  </sheetViews>
  <sheetFormatPr defaultColWidth="10.78515625" defaultRowHeight="12.75" x14ac:dyDescent="0.15"/>
  <cols>
    <col min="1" max="1" width="10.515625" customWidth="1"/>
    <col min="2" max="2" width="16.44921875" customWidth="1"/>
    <col min="3" max="3" width="14.5625" bestFit="1" customWidth="1"/>
    <col min="4" max="4" width="16.5859375" bestFit="1" customWidth="1"/>
    <col min="5" max="5" width="15.77734375" customWidth="1"/>
    <col min="6" max="6" width="32.2265625" customWidth="1"/>
    <col min="7" max="7" width="24.8125" customWidth="1"/>
    <col min="8" max="8" width="12.5390625" bestFit="1" customWidth="1"/>
    <col min="10" max="10" width="24.8125" customWidth="1"/>
    <col min="13" max="13" width="22.11328125" bestFit="1" customWidth="1"/>
    <col min="14" max="14" width="23.8671875" bestFit="1" customWidth="1"/>
    <col min="21" max="21" width="21.03515625" bestFit="1" customWidth="1"/>
    <col min="22" max="22" width="16.85546875" customWidth="1"/>
    <col min="23" max="23" width="13.75390625" bestFit="1" customWidth="1"/>
    <col min="24" max="24" width="16.046875" customWidth="1"/>
    <col min="38" max="38" width="12.67578125" bestFit="1" customWidth="1"/>
    <col min="43" max="43" width="14.6953125" bestFit="1" customWidth="1"/>
  </cols>
  <sheetData>
    <row r="1" spans="1:29" x14ac:dyDescent="0.15">
      <c r="A1" s="7"/>
      <c r="B1" s="11"/>
      <c r="C1" s="7"/>
      <c r="F1" s="36" t="s">
        <v>71</v>
      </c>
      <c r="G1" s="17" t="str">
        <f>VLOOKUP(0,$F$5:$I404,4,FALSE)</f>
        <v/>
      </c>
      <c r="H1" s="17">
        <f>VLOOKUP(G1,A5:H404,8,FALSE)</f>
        <v>0</v>
      </c>
      <c r="I1" s="17"/>
      <c r="J1" s="36" t="s">
        <v>72</v>
      </c>
      <c r="K1" s="17" t="str">
        <f>IF(ISERROR(VLOOKUP(1,$J$5:$K404,2,FALSE)),"",VLOOKUP(1,$J$5:$K404,2,FALSE))</f>
        <v/>
      </c>
      <c r="M1" s="36" t="s">
        <v>39</v>
      </c>
      <c r="O1" s="7"/>
      <c r="Q1" s="7" t="s">
        <v>8</v>
      </c>
      <c r="S1" s="7" t="s">
        <v>9</v>
      </c>
      <c r="V1" t="s">
        <v>22</v>
      </c>
      <c r="X1" t="s">
        <v>79</v>
      </c>
      <c r="Y1">
        <f>CALENDARIO!I8</f>
        <v>2020</v>
      </c>
      <c r="AA1" t="s">
        <v>82</v>
      </c>
    </row>
    <row r="2" spans="1:29" ht="18" x14ac:dyDescent="0.2">
      <c r="A2" s="6"/>
      <c r="B2" s="11"/>
      <c r="F2" s="36" t="s">
        <v>73</v>
      </c>
      <c r="G2" s="35">
        <f>IF(F3=G3,1,0)</f>
        <v>1</v>
      </c>
      <c r="H2" s="35"/>
      <c r="I2" s="35"/>
      <c r="J2" s="36" t="s">
        <v>73</v>
      </c>
      <c r="K2" s="35">
        <f>IF(SUM(J5:J404)&gt;0,0,1)</f>
        <v>1</v>
      </c>
      <c r="M2" s="37" t="s">
        <v>40</v>
      </c>
      <c r="N2" t="str">
        <f>TRIM(O2)</f>
        <v/>
      </c>
      <c r="O2" t="str">
        <f>IF(CALENDARIO!C2="","",CALENDARIO!C2)</f>
        <v/>
      </c>
      <c r="P2">
        <f>LEN(TRIM(O2))</f>
        <v>0</v>
      </c>
      <c r="Q2" s="15">
        <v>2014</v>
      </c>
      <c r="S2" s="16">
        <v>1</v>
      </c>
      <c r="T2" t="s">
        <v>10</v>
      </c>
      <c r="U2" s="49"/>
      <c r="V2">
        <v>1</v>
      </c>
      <c r="W2" t="s">
        <v>23</v>
      </c>
      <c r="X2" t="s">
        <v>80</v>
      </c>
      <c r="Y2">
        <f>CALENDARIO!R8</f>
        <v>3</v>
      </c>
      <c r="AA2">
        <f>IF(AA3&gt;$Y$3,1,0)</f>
        <v>0</v>
      </c>
      <c r="AB2">
        <f>IF(AB3&gt;$Y$3,1,0)</f>
        <v>0</v>
      </c>
      <c r="AC2">
        <f>IF(AC3&gt;$Y$3,1,0)</f>
        <v>0</v>
      </c>
    </row>
    <row r="3" spans="1:29" ht="18" x14ac:dyDescent="0.2">
      <c r="A3" s="6"/>
      <c r="B3" s="11"/>
      <c r="F3" s="17">
        <f>SUM(F5:F404)</f>
        <v>0</v>
      </c>
      <c r="G3" s="17">
        <f>SUM(G5:G404)</f>
        <v>0</v>
      </c>
      <c r="H3" s="17"/>
      <c r="I3" s="17"/>
      <c r="J3" s="17"/>
      <c r="K3" s="17"/>
      <c r="M3" s="37" t="s">
        <v>41</v>
      </c>
      <c r="N3" t="str">
        <f t="shared" ref="N3:N10" si="0">TRIM(O3)</f>
        <v/>
      </c>
      <c r="O3" t="str">
        <f>IF(CALENDARIO!J2="","",CALENDARIO!J2)</f>
        <v/>
      </c>
      <c r="P3">
        <f t="shared" ref="P3:P10" si="1">LEN(TRIM(O3))</f>
        <v>0</v>
      </c>
      <c r="Q3" s="15">
        <v>2015</v>
      </c>
      <c r="S3" s="16">
        <v>2</v>
      </c>
      <c r="T3" t="s">
        <v>11</v>
      </c>
      <c r="U3" s="49"/>
      <c r="V3">
        <v>2</v>
      </c>
      <c r="W3" t="s">
        <v>24</v>
      </c>
      <c r="X3" t="s">
        <v>81</v>
      </c>
      <c r="Y3">
        <f>DAY(DATE(Y1,Y2+1,1)-1)</f>
        <v>31</v>
      </c>
      <c r="AA3">
        <v>29</v>
      </c>
      <c r="AB3">
        <v>30</v>
      </c>
      <c r="AC3">
        <v>31</v>
      </c>
    </row>
    <row r="4" spans="1:29" ht="18" x14ac:dyDescent="0.2">
      <c r="A4" t="s">
        <v>34</v>
      </c>
      <c r="B4" s="17" t="s">
        <v>35</v>
      </c>
      <c r="C4" s="17" t="s">
        <v>31</v>
      </c>
      <c r="D4" t="s">
        <v>36</v>
      </c>
      <c r="E4" s="21" t="s">
        <v>37</v>
      </c>
      <c r="F4" s="45" t="s">
        <v>74</v>
      </c>
      <c r="G4" s="45" t="s">
        <v>75</v>
      </c>
      <c r="H4" s="45"/>
      <c r="I4" s="46" t="s">
        <v>76</v>
      </c>
      <c r="J4" s="47" t="s">
        <v>77</v>
      </c>
      <c r="K4" s="17"/>
      <c r="M4" s="37" t="s">
        <v>42</v>
      </c>
      <c r="N4" t="str">
        <f t="shared" si="0"/>
        <v/>
      </c>
      <c r="O4" t="str">
        <f>IF(CALENDARIO!V2="","",CALENDARIO!V2)</f>
        <v/>
      </c>
      <c r="P4">
        <f t="shared" si="1"/>
        <v>0</v>
      </c>
      <c r="Q4" s="15">
        <v>2016</v>
      </c>
      <c r="S4" s="16">
        <v>3</v>
      </c>
      <c r="T4" t="s">
        <v>12</v>
      </c>
      <c r="U4" s="49"/>
      <c r="V4">
        <v>3</v>
      </c>
      <c r="W4" t="s">
        <v>28</v>
      </c>
    </row>
    <row r="5" spans="1:29" ht="18" x14ac:dyDescent="0.2">
      <c r="A5" t="str">
        <f>IF(CALENDARIO!B11="","",TRIM(UPPER(CALENDARIO!B11)))</f>
        <v/>
      </c>
      <c r="B5" s="6" t="str">
        <f>IF(A5="","",IF(OR(UPPER(LEFT(A5))="X",UPPER(LEFT(A5))="Y",UPPER(LEFT(A5))="Z"),MID(A5,2,LEN(A5)-2),LEFT(A5,LEN(A5)-1)))</f>
        <v/>
      </c>
      <c r="C5" s="17" t="str">
        <f>IF(A5="","",RIGHT(A5,1))</f>
        <v/>
      </c>
      <c r="D5" t="str">
        <f>IF(A5="","",IF(UPPER(LEFT(A5))="Y",MOD(VALUE("1"&amp;B5),23),IF(UPPER(LEFT(A5))="Z",MOD(VALUE("2"&amp;B5),23),MOD(B5,23))))</f>
        <v/>
      </c>
      <c r="E5" s="17" t="str">
        <f>IF(A5="","",MID("TRWAGMYFPDXBNJZSQVHLCKE",D5+1,1))</f>
        <v/>
      </c>
      <c r="F5" s="17">
        <f>IF(AND(A5&lt;&gt;"",C5=E5),1,0)</f>
        <v>0</v>
      </c>
      <c r="G5" s="17">
        <f>IF(A5="",0,1)</f>
        <v>0</v>
      </c>
      <c r="H5" s="17">
        <f>IF(A5="",0,H4+1)</f>
        <v>0</v>
      </c>
      <c r="I5" s="17" t="str">
        <f>IF(A5="","",A5)</f>
        <v/>
      </c>
      <c r="J5" s="17">
        <v>0</v>
      </c>
      <c r="K5" s="38" t="s">
        <v>78</v>
      </c>
      <c r="M5" s="37" t="s">
        <v>43</v>
      </c>
      <c r="N5" t="str">
        <f t="shared" si="0"/>
        <v/>
      </c>
      <c r="O5" t="str">
        <f>IF(CALENDARIO!E5="","",CALENDARIO!E5)</f>
        <v/>
      </c>
      <c r="P5">
        <f t="shared" si="1"/>
        <v>0</v>
      </c>
      <c r="Q5" s="15">
        <v>2017</v>
      </c>
      <c r="S5" s="16">
        <v>4</v>
      </c>
      <c r="T5" t="s">
        <v>13</v>
      </c>
      <c r="U5" s="49"/>
      <c r="V5">
        <v>4</v>
      </c>
      <c r="W5" t="s">
        <v>25</v>
      </c>
    </row>
    <row r="6" spans="1:29" ht="18" x14ac:dyDescent="0.2">
      <c r="A6" t="str">
        <f>IF(CALENDARIO!B12="","",TRIM(UPPER(CALENDARIO!B12)))</f>
        <v/>
      </c>
      <c r="B6" s="6" t="str">
        <f t="shared" ref="B6:B69" si="2">IF(A6="","",IF(OR(UPPER(LEFT(A6))="X",UPPER(LEFT(A6))="Y",UPPER(LEFT(A6))="Z"),MID(A6,2,LEN(A6)-2),LEFT(A6,LEN(A6)-1)))</f>
        <v/>
      </c>
      <c r="C6" s="17" t="str">
        <f t="shared" ref="C6:C69" si="3">IF(A6="","",RIGHT(A6,1))</f>
        <v/>
      </c>
      <c r="D6" t="str">
        <f t="shared" ref="D6:D69" si="4">IF(A6="","",IF(UPPER(LEFT(A6))="Y",MOD(VALUE("1"&amp;B6),23),IF(UPPER(LEFT(A6))="Z",MOD(VALUE("2"&amp;B6),23),MOD(B6,23))))</f>
        <v/>
      </c>
      <c r="E6" s="17" t="str">
        <f t="shared" ref="E6:E69" si="5">IF(A6="","",MID("TRWAGMYFPDXBNJZSQVHLCKE",D6+1,1))</f>
        <v/>
      </c>
      <c r="F6" s="17">
        <f t="shared" ref="F6:F69" si="6">IF(AND(A6&lt;&gt;"",C6=E6),1,0)</f>
        <v>0</v>
      </c>
      <c r="G6" s="17">
        <f t="shared" ref="G6:G69" si="7">IF(A6="",0,1)</f>
        <v>0</v>
      </c>
      <c r="H6" s="17">
        <f>IF(A6="",0,H5+1)</f>
        <v>0</v>
      </c>
      <c r="I6" s="17" t="str">
        <f t="shared" ref="I6:I69" si="8">IF(A6="","",A6)</f>
        <v/>
      </c>
      <c r="J6" s="17">
        <f>IF(K6="",0,1)</f>
        <v>0</v>
      </c>
      <c r="K6" s="17" t="str">
        <f>IF(OR($A6="",ISERROR(VLOOKUP($A6,$A$5:$B5,2,FALSE))),"",VLOOKUP($A6,$A$5:$B5,2,FALSE))</f>
        <v/>
      </c>
      <c r="M6" s="37" t="s">
        <v>44</v>
      </c>
      <c r="N6" t="str">
        <f t="shared" si="0"/>
        <v/>
      </c>
      <c r="O6" t="str">
        <f>IF(CALENDARIO!C5="","",CALENDARIO!C5)</f>
        <v/>
      </c>
      <c r="P6">
        <f t="shared" si="1"/>
        <v>0</v>
      </c>
      <c r="Q6" s="15">
        <v>2018</v>
      </c>
      <c r="S6" s="16">
        <v>5</v>
      </c>
      <c r="T6" t="s">
        <v>14</v>
      </c>
      <c r="U6" s="49"/>
      <c r="V6">
        <v>5</v>
      </c>
      <c r="W6" t="s">
        <v>26</v>
      </c>
    </row>
    <row r="7" spans="1:29" ht="18" x14ac:dyDescent="0.2">
      <c r="A7" t="str">
        <f>IF(CALENDARIO!B13="","",TRIM(UPPER(CALENDARIO!B13)))</f>
        <v/>
      </c>
      <c r="B7" s="6" t="str">
        <f t="shared" si="2"/>
        <v/>
      </c>
      <c r="C7" s="17" t="str">
        <f t="shared" si="3"/>
        <v/>
      </c>
      <c r="D7" t="str">
        <f t="shared" si="4"/>
        <v/>
      </c>
      <c r="E7" s="17" t="str">
        <f t="shared" si="5"/>
        <v/>
      </c>
      <c r="F7" s="17">
        <f t="shared" si="6"/>
        <v>0</v>
      </c>
      <c r="G7" s="17">
        <f t="shared" si="7"/>
        <v>0</v>
      </c>
      <c r="H7" s="17">
        <f t="shared" ref="H7:H70" si="9">IF(A7="",0,H6+1)</f>
        <v>0</v>
      </c>
      <c r="I7" s="17" t="str">
        <f t="shared" si="8"/>
        <v/>
      </c>
      <c r="J7" s="17">
        <f t="shared" ref="J7:J70" si="10">IF(K7="",0,1)</f>
        <v>0</v>
      </c>
      <c r="K7" s="17" t="str">
        <f>IF(OR($A7="",ISERROR(VLOOKUP($A7,$A$5:$B6,2,FALSE))),"",VLOOKUP($A7,$A$5:$B6,2,FALSE))</f>
        <v/>
      </c>
      <c r="M7" s="37" t="s">
        <v>45</v>
      </c>
      <c r="N7" t="str">
        <f t="shared" si="0"/>
        <v/>
      </c>
      <c r="O7" t="str">
        <f>IF(CALENDARIO!K5="","",CALENDARIO!K5)</f>
        <v/>
      </c>
      <c r="P7">
        <f t="shared" si="1"/>
        <v>0</v>
      </c>
      <c r="Q7" s="15">
        <v>2019</v>
      </c>
      <c r="S7" s="16">
        <v>6</v>
      </c>
      <c r="T7" t="s">
        <v>15</v>
      </c>
      <c r="U7" s="49"/>
      <c r="V7">
        <v>6</v>
      </c>
      <c r="W7" t="s">
        <v>0</v>
      </c>
    </row>
    <row r="8" spans="1:29" ht="18" x14ac:dyDescent="0.2">
      <c r="A8" t="str">
        <f>IF(CALENDARIO!B14="","",TRIM(UPPER(CALENDARIO!B14)))</f>
        <v/>
      </c>
      <c r="B8" s="6" t="str">
        <f t="shared" si="2"/>
        <v/>
      </c>
      <c r="C8" s="17" t="str">
        <f t="shared" si="3"/>
        <v/>
      </c>
      <c r="D8" t="str">
        <f t="shared" si="4"/>
        <v/>
      </c>
      <c r="E8" s="17" t="str">
        <f t="shared" si="5"/>
        <v/>
      </c>
      <c r="F8" s="17">
        <f t="shared" si="6"/>
        <v>0</v>
      </c>
      <c r="G8" s="17">
        <f t="shared" si="7"/>
        <v>0</v>
      </c>
      <c r="H8" s="17">
        <f t="shared" si="9"/>
        <v>0</v>
      </c>
      <c r="I8" s="17" t="str">
        <f t="shared" si="8"/>
        <v/>
      </c>
      <c r="J8" s="17">
        <f t="shared" si="10"/>
        <v>0</v>
      </c>
      <c r="K8" s="17" t="str">
        <f>IF(OR($A8="",ISERROR(VLOOKUP($A8,$A$5:$B7,2,FALSE))),"",VLOOKUP($A8,$A$5:$B7,2,FALSE))</f>
        <v/>
      </c>
      <c r="M8" s="37" t="s">
        <v>46</v>
      </c>
      <c r="N8" t="str">
        <f t="shared" si="0"/>
        <v/>
      </c>
      <c r="O8" t="str">
        <f>IF(CALENDARIO!V5="","",CALENDARIO!V5)</f>
        <v/>
      </c>
      <c r="P8">
        <f t="shared" si="1"/>
        <v>0</v>
      </c>
      <c r="Q8" s="15">
        <v>2020</v>
      </c>
      <c r="S8" s="16">
        <v>7</v>
      </c>
      <c r="T8" t="s">
        <v>16</v>
      </c>
      <c r="U8" s="49"/>
      <c r="V8">
        <v>7</v>
      </c>
      <c r="W8" t="s">
        <v>1</v>
      </c>
    </row>
    <row r="9" spans="1:29" ht="18" x14ac:dyDescent="0.2">
      <c r="A9" t="str">
        <f>IF(CALENDARIO!B15="","",TRIM(UPPER(CALENDARIO!B15)))</f>
        <v/>
      </c>
      <c r="B9" s="6" t="str">
        <f t="shared" si="2"/>
        <v/>
      </c>
      <c r="C9" s="17" t="str">
        <f t="shared" si="3"/>
        <v/>
      </c>
      <c r="D9" t="str">
        <f t="shared" si="4"/>
        <v/>
      </c>
      <c r="E9" s="17" t="str">
        <f t="shared" si="5"/>
        <v/>
      </c>
      <c r="F9" s="17">
        <f t="shared" si="6"/>
        <v>0</v>
      </c>
      <c r="G9" s="17">
        <f t="shared" si="7"/>
        <v>0</v>
      </c>
      <c r="H9" s="17">
        <f t="shared" si="9"/>
        <v>0</v>
      </c>
      <c r="I9" s="17" t="str">
        <f t="shared" si="8"/>
        <v/>
      </c>
      <c r="J9" s="17">
        <f t="shared" si="10"/>
        <v>0</v>
      </c>
      <c r="K9" s="17" t="str">
        <f>IF(OR($A9="",ISERROR(VLOOKUP($A9,$A$5:$B8,2,FALSE))),"",VLOOKUP($A9,$A$5:$B8,2,FALSE))</f>
        <v/>
      </c>
      <c r="M9" s="37" t="s">
        <v>47</v>
      </c>
      <c r="N9" t="str">
        <f t="shared" si="0"/>
        <v/>
      </c>
      <c r="O9" t="str">
        <f>IF(CALENDARIO!AE2="","",CALENDARIO!AE2)</f>
        <v/>
      </c>
      <c r="P9">
        <f t="shared" si="1"/>
        <v>0</v>
      </c>
      <c r="Q9" s="15">
        <v>2021</v>
      </c>
      <c r="S9" s="16">
        <v>8</v>
      </c>
      <c r="T9" t="s">
        <v>17</v>
      </c>
      <c r="U9" s="49"/>
    </row>
    <row r="10" spans="1:29" ht="18" x14ac:dyDescent="0.2">
      <c r="A10" t="str">
        <f>IF(CALENDARIO!B16="","",TRIM(UPPER(CALENDARIO!B16)))</f>
        <v/>
      </c>
      <c r="B10" s="6" t="str">
        <f t="shared" si="2"/>
        <v/>
      </c>
      <c r="C10" s="17" t="str">
        <f t="shared" si="3"/>
        <v/>
      </c>
      <c r="D10" t="str">
        <f t="shared" si="4"/>
        <v/>
      </c>
      <c r="E10" s="17" t="str">
        <f t="shared" si="5"/>
        <v/>
      </c>
      <c r="F10" s="17">
        <f t="shared" si="6"/>
        <v>0</v>
      </c>
      <c r="G10" s="17">
        <f t="shared" si="7"/>
        <v>0</v>
      </c>
      <c r="H10" s="17">
        <f t="shared" si="9"/>
        <v>0</v>
      </c>
      <c r="I10" s="17" t="str">
        <f t="shared" si="8"/>
        <v/>
      </c>
      <c r="J10" s="17">
        <f t="shared" si="10"/>
        <v>0</v>
      </c>
      <c r="K10" s="17" t="str">
        <f>IF(OR($A10="",ISERROR(VLOOKUP($A10,$A$5:$B9,2,FALSE))),"",VLOOKUP($A10,$A$5:$B9,2,FALSE))</f>
        <v/>
      </c>
      <c r="M10" s="37" t="s">
        <v>48</v>
      </c>
      <c r="N10" t="str">
        <f t="shared" si="0"/>
        <v/>
      </c>
      <c r="O10" t="str">
        <f>IF(CALENDARIO!AE5="","",CALENDARIO!AE5)</f>
        <v/>
      </c>
      <c r="P10">
        <f t="shared" si="1"/>
        <v>0</v>
      </c>
      <c r="Q10" s="15">
        <v>2022</v>
      </c>
      <c r="S10" s="16">
        <v>9</v>
      </c>
      <c r="T10" t="s">
        <v>18</v>
      </c>
      <c r="U10" s="49"/>
    </row>
    <row r="11" spans="1:29" ht="18" x14ac:dyDescent="0.2">
      <c r="A11" t="str">
        <f>IF(CALENDARIO!B17="","",TRIM(UPPER(CALENDARIO!B17)))</f>
        <v/>
      </c>
      <c r="B11" s="6" t="str">
        <f t="shared" si="2"/>
        <v/>
      </c>
      <c r="C11" s="17" t="str">
        <f t="shared" si="3"/>
        <v/>
      </c>
      <c r="D11" t="str">
        <f t="shared" si="4"/>
        <v/>
      </c>
      <c r="E11" s="17" t="str">
        <f t="shared" si="5"/>
        <v/>
      </c>
      <c r="F11" s="17">
        <f t="shared" si="6"/>
        <v>0</v>
      </c>
      <c r="G11" s="17">
        <f t="shared" si="7"/>
        <v>0</v>
      </c>
      <c r="H11" s="17">
        <f t="shared" si="9"/>
        <v>0</v>
      </c>
      <c r="I11" s="17" t="str">
        <f t="shared" si="8"/>
        <v/>
      </c>
      <c r="J11" s="17">
        <f t="shared" si="10"/>
        <v>0</v>
      </c>
      <c r="K11" s="17" t="str">
        <f>IF(OR($A11="",ISERROR(VLOOKUP($A11,$A$5:$B10,2,FALSE))),"",VLOOKUP($A11,$A$5:$B10,2,FALSE))</f>
        <v/>
      </c>
      <c r="Q11" s="15">
        <v>2023</v>
      </c>
      <c r="S11" s="16">
        <v>10</v>
      </c>
      <c r="T11" t="s">
        <v>19</v>
      </c>
      <c r="U11" s="49"/>
    </row>
    <row r="12" spans="1:29" ht="18" x14ac:dyDescent="0.2">
      <c r="A12" t="str">
        <f>IF(CALENDARIO!B18="","",TRIM(UPPER(CALENDARIO!B18)))</f>
        <v/>
      </c>
      <c r="B12" s="6" t="str">
        <f t="shared" si="2"/>
        <v/>
      </c>
      <c r="C12" s="17" t="str">
        <f t="shared" si="3"/>
        <v/>
      </c>
      <c r="D12" t="str">
        <f t="shared" si="4"/>
        <v/>
      </c>
      <c r="E12" s="17" t="str">
        <f t="shared" si="5"/>
        <v/>
      </c>
      <c r="F12" s="17">
        <f t="shared" si="6"/>
        <v>0</v>
      </c>
      <c r="G12" s="17">
        <f t="shared" si="7"/>
        <v>0</v>
      </c>
      <c r="H12" s="17">
        <f t="shared" si="9"/>
        <v>0</v>
      </c>
      <c r="I12" s="17" t="str">
        <f t="shared" si="8"/>
        <v/>
      </c>
      <c r="J12" s="17">
        <f t="shared" si="10"/>
        <v>0</v>
      </c>
      <c r="K12" s="17" t="str">
        <f>IF(OR($A12="",ISERROR(VLOOKUP($A12,$A$5:$B11,2,FALSE))),"",VLOOKUP($A12,$A$5:$B11,2,FALSE))</f>
        <v/>
      </c>
      <c r="M12" s="35"/>
      <c r="O12" s="7" t="s">
        <v>3</v>
      </c>
      <c r="Q12" s="15">
        <v>2024</v>
      </c>
      <c r="S12" s="16">
        <v>11</v>
      </c>
      <c r="T12" t="s">
        <v>20</v>
      </c>
      <c r="U12" s="49"/>
    </row>
    <row r="13" spans="1:29" ht="18" x14ac:dyDescent="0.2">
      <c r="A13" t="str">
        <f>IF(CALENDARIO!B19="","",TRIM(UPPER(CALENDARIO!B19)))</f>
        <v/>
      </c>
      <c r="B13" s="6" t="str">
        <f t="shared" si="2"/>
        <v/>
      </c>
      <c r="C13" s="17" t="str">
        <f t="shared" si="3"/>
        <v/>
      </c>
      <c r="D13" t="str">
        <f t="shared" si="4"/>
        <v/>
      </c>
      <c r="E13" s="17" t="str">
        <f t="shared" si="5"/>
        <v/>
      </c>
      <c r="F13" s="17">
        <f t="shared" si="6"/>
        <v>0</v>
      </c>
      <c r="G13" s="17">
        <f t="shared" si="7"/>
        <v>0</v>
      </c>
      <c r="H13" s="17">
        <f t="shared" si="9"/>
        <v>0</v>
      </c>
      <c r="I13" s="17" t="str">
        <f t="shared" si="8"/>
        <v/>
      </c>
      <c r="J13" s="17">
        <f t="shared" si="10"/>
        <v>0</v>
      </c>
      <c r="K13" s="17" t="str">
        <f>IF(OR($A13="",ISERROR(VLOOKUP($A13,$A$5:$B12,2,FALSE))),"",VLOOKUP($A13,$A$5:$B12,2,FALSE))</f>
        <v/>
      </c>
      <c r="O13" s="21">
        <v>1</v>
      </c>
      <c r="Q13" s="15">
        <v>2025</v>
      </c>
      <c r="S13" s="16">
        <v>12</v>
      </c>
      <c r="T13" t="s">
        <v>21</v>
      </c>
      <c r="U13" s="49"/>
    </row>
    <row r="14" spans="1:29" ht="18" x14ac:dyDescent="0.2">
      <c r="A14" t="str">
        <f>IF(CALENDARIO!B20="","",TRIM(UPPER(CALENDARIO!B20)))</f>
        <v/>
      </c>
      <c r="B14" s="6" t="str">
        <f t="shared" si="2"/>
        <v/>
      </c>
      <c r="C14" s="17" t="str">
        <f t="shared" si="3"/>
        <v/>
      </c>
      <c r="D14" t="str">
        <f t="shared" si="4"/>
        <v/>
      </c>
      <c r="E14" s="17" t="str">
        <f t="shared" si="5"/>
        <v/>
      </c>
      <c r="F14" s="17">
        <f t="shared" si="6"/>
        <v>0</v>
      </c>
      <c r="G14" s="17">
        <f t="shared" si="7"/>
        <v>0</v>
      </c>
      <c r="H14" s="17">
        <f t="shared" si="9"/>
        <v>0</v>
      </c>
      <c r="I14" s="17" t="str">
        <f t="shared" si="8"/>
        <v/>
      </c>
      <c r="J14" s="17">
        <f t="shared" si="10"/>
        <v>0</v>
      </c>
      <c r="K14" s="17" t="str">
        <f>IF(OR($A14="",ISERROR(VLOOKUP($A14,$A$5:$B13,2,FALSE))),"",VLOOKUP($A14,$A$5:$B13,2,FALSE))</f>
        <v/>
      </c>
      <c r="O14" s="21">
        <v>1.25</v>
      </c>
      <c r="Q14" s="15">
        <v>2026</v>
      </c>
    </row>
    <row r="15" spans="1:29" ht="18" x14ac:dyDescent="0.2">
      <c r="A15" t="str">
        <f>IF(CALENDARIO!B21="","",TRIM(UPPER(CALENDARIO!B21)))</f>
        <v/>
      </c>
      <c r="B15" s="6" t="str">
        <f t="shared" si="2"/>
        <v/>
      </c>
      <c r="C15" s="17" t="str">
        <f t="shared" si="3"/>
        <v/>
      </c>
      <c r="D15" t="str">
        <f t="shared" si="4"/>
        <v/>
      </c>
      <c r="E15" s="17" t="str">
        <f t="shared" si="5"/>
        <v/>
      </c>
      <c r="F15" s="17">
        <f t="shared" si="6"/>
        <v>0</v>
      </c>
      <c r="G15" s="17">
        <f t="shared" si="7"/>
        <v>0</v>
      </c>
      <c r="H15" s="17">
        <f t="shared" si="9"/>
        <v>0</v>
      </c>
      <c r="I15" s="17" t="str">
        <f t="shared" si="8"/>
        <v/>
      </c>
      <c r="J15" s="17">
        <f t="shared" si="10"/>
        <v>0</v>
      </c>
      <c r="K15" s="17" t="str">
        <f>IF(OR($A15="",ISERROR(VLOOKUP($A15,$A$5:$B14,2,FALSE))),"",VLOOKUP($A15,$A$5:$B14,2,FALSE))</f>
        <v/>
      </c>
      <c r="Q15" s="15"/>
    </row>
    <row r="16" spans="1:29" ht="18" x14ac:dyDescent="0.2">
      <c r="A16" t="str">
        <f>IF(CALENDARIO!B22="","",TRIM(UPPER(CALENDARIO!B22)))</f>
        <v/>
      </c>
      <c r="B16" s="6" t="str">
        <f t="shared" si="2"/>
        <v/>
      </c>
      <c r="C16" s="17" t="str">
        <f t="shared" si="3"/>
        <v/>
      </c>
      <c r="D16" t="str">
        <f t="shared" si="4"/>
        <v/>
      </c>
      <c r="E16" s="17" t="str">
        <f t="shared" si="5"/>
        <v/>
      </c>
      <c r="F16" s="17">
        <f t="shared" si="6"/>
        <v>0</v>
      </c>
      <c r="G16" s="17">
        <f t="shared" si="7"/>
        <v>0</v>
      </c>
      <c r="H16" s="17">
        <f t="shared" si="9"/>
        <v>0</v>
      </c>
      <c r="I16" s="17" t="str">
        <f t="shared" si="8"/>
        <v/>
      </c>
      <c r="J16" s="17">
        <f t="shared" si="10"/>
        <v>0</v>
      </c>
      <c r="K16" s="17" t="str">
        <f>IF(OR($A16="",ISERROR(VLOOKUP($A16,$A$5:$B15,2,FALSE))),"",VLOOKUP($A16,$A$5:$B15,2,FALSE))</f>
        <v/>
      </c>
      <c r="Q16" s="15"/>
    </row>
    <row r="17" spans="1:53" ht="18" x14ac:dyDescent="0.2">
      <c r="A17" t="str">
        <f>IF(CALENDARIO!B23="","",TRIM(UPPER(CALENDARIO!B23)))</f>
        <v/>
      </c>
      <c r="B17" s="6" t="str">
        <f t="shared" si="2"/>
        <v/>
      </c>
      <c r="C17" s="17" t="str">
        <f t="shared" si="3"/>
        <v/>
      </c>
      <c r="D17" t="str">
        <f t="shared" si="4"/>
        <v/>
      </c>
      <c r="E17" s="17" t="str">
        <f t="shared" si="5"/>
        <v/>
      </c>
      <c r="F17" s="17">
        <f t="shared" si="6"/>
        <v>0</v>
      </c>
      <c r="G17" s="17">
        <f t="shared" si="7"/>
        <v>0</v>
      </c>
      <c r="H17" s="17">
        <f t="shared" si="9"/>
        <v>0</v>
      </c>
      <c r="I17" s="17" t="str">
        <f t="shared" si="8"/>
        <v/>
      </c>
      <c r="J17" s="17">
        <f t="shared" si="10"/>
        <v>0</v>
      </c>
      <c r="K17" s="17" t="str">
        <f>IF(OR($A17="",ISERROR(VLOOKUP($A17,$A$5:$B16,2,FALSE))),"",VLOOKUP($A17,$A$5:$B16,2,FALSE))</f>
        <v/>
      </c>
      <c r="Q17" s="15"/>
    </row>
    <row r="18" spans="1:53" x14ac:dyDescent="0.15">
      <c r="A18" t="str">
        <f>IF(CALENDARIO!B24="","",TRIM(UPPER(CALENDARIO!B24)))</f>
        <v/>
      </c>
      <c r="B18" s="6" t="str">
        <f t="shared" si="2"/>
        <v/>
      </c>
      <c r="C18" s="17" t="str">
        <f t="shared" si="3"/>
        <v/>
      </c>
      <c r="D18" t="str">
        <f t="shared" si="4"/>
        <v/>
      </c>
      <c r="E18" s="17" t="str">
        <f t="shared" si="5"/>
        <v/>
      </c>
      <c r="F18" s="17">
        <f t="shared" si="6"/>
        <v>0</v>
      </c>
      <c r="G18" s="17">
        <f t="shared" si="7"/>
        <v>0</v>
      </c>
      <c r="H18" s="17">
        <f t="shared" si="9"/>
        <v>0</v>
      </c>
      <c r="I18" s="17" t="str">
        <f t="shared" si="8"/>
        <v/>
      </c>
      <c r="J18" s="17">
        <f t="shared" si="10"/>
        <v>0</v>
      </c>
      <c r="K18" s="17" t="str">
        <f>IF(OR($A18="",ISERROR(VLOOKUP($A18,$A$5:$B17,2,FALSE))),"",VLOOKUP($A18,$A$5:$B17,2,FALSE))</f>
        <v/>
      </c>
    </row>
    <row r="19" spans="1:53" x14ac:dyDescent="0.15">
      <c r="A19" t="str">
        <f>IF(CALENDARIO!B25="","",TRIM(UPPER(CALENDARIO!B25)))</f>
        <v/>
      </c>
      <c r="B19" s="6" t="str">
        <f t="shared" si="2"/>
        <v/>
      </c>
      <c r="C19" s="17" t="str">
        <f t="shared" si="3"/>
        <v/>
      </c>
      <c r="D19" t="str">
        <f t="shared" si="4"/>
        <v/>
      </c>
      <c r="E19" s="17" t="str">
        <f t="shared" si="5"/>
        <v/>
      </c>
      <c r="F19" s="17">
        <f t="shared" si="6"/>
        <v>0</v>
      </c>
      <c r="G19" s="17">
        <f t="shared" si="7"/>
        <v>0</v>
      </c>
      <c r="H19" s="17">
        <f t="shared" si="9"/>
        <v>0</v>
      </c>
      <c r="I19" s="17" t="str">
        <f t="shared" si="8"/>
        <v/>
      </c>
      <c r="J19" s="17">
        <f t="shared" si="10"/>
        <v>0</v>
      </c>
      <c r="K19" s="17" t="str">
        <f>IF(OR($A19="",ISERROR(VLOOKUP($A19,$A$5:$B18,2,FALSE))),"",VLOOKUP($A19,$A$5:$B18,2,FALSE))</f>
        <v/>
      </c>
      <c r="M19" s="7" t="s">
        <v>2</v>
      </c>
    </row>
    <row r="20" spans="1:53" x14ac:dyDescent="0.15">
      <c r="A20" t="str">
        <f>IF(CALENDARIO!B26="","",TRIM(UPPER(CALENDARIO!B26)))</f>
        <v/>
      </c>
      <c r="B20" s="6" t="str">
        <f t="shared" si="2"/>
        <v/>
      </c>
      <c r="C20" s="17" t="str">
        <f t="shared" si="3"/>
        <v/>
      </c>
      <c r="D20" t="str">
        <f t="shared" si="4"/>
        <v/>
      </c>
      <c r="E20" s="17" t="str">
        <f t="shared" si="5"/>
        <v/>
      </c>
      <c r="F20" s="17">
        <f t="shared" si="6"/>
        <v>0</v>
      </c>
      <c r="G20" s="17">
        <f t="shared" si="7"/>
        <v>0</v>
      </c>
      <c r="H20" s="17">
        <f t="shared" si="9"/>
        <v>0</v>
      </c>
      <c r="I20" s="17" t="str">
        <f t="shared" si="8"/>
        <v/>
      </c>
      <c r="J20" s="17">
        <f t="shared" si="10"/>
        <v>0</v>
      </c>
      <c r="K20" s="17" t="str">
        <f>IF(OR($A20="",ISERROR(VLOOKUP($A20,$A$5:$B19,2,FALSE))),"",VLOOKUP($A20,$A$5:$B19,2,FALSE))</f>
        <v/>
      </c>
      <c r="M20" s="38">
        <v>1</v>
      </c>
      <c r="N20" s="38">
        <v>2</v>
      </c>
      <c r="O20" s="38">
        <v>3</v>
      </c>
      <c r="P20" s="38">
        <v>4</v>
      </c>
      <c r="Q20" s="38">
        <v>5</v>
      </c>
      <c r="R20" s="38">
        <v>6</v>
      </c>
      <c r="S20" s="38">
        <v>7</v>
      </c>
      <c r="T20" s="38">
        <v>8</v>
      </c>
      <c r="U20" s="38">
        <v>9</v>
      </c>
      <c r="V20" s="38">
        <v>10</v>
      </c>
      <c r="W20" s="38">
        <v>11</v>
      </c>
      <c r="X20" s="38">
        <v>12</v>
      </c>
      <c r="Y20" s="38">
        <v>13</v>
      </c>
      <c r="Z20" s="38">
        <v>14</v>
      </c>
      <c r="AA20" s="38">
        <v>15</v>
      </c>
      <c r="AB20" s="38">
        <v>16</v>
      </c>
      <c r="AC20" s="38">
        <v>17</v>
      </c>
      <c r="AD20" s="38">
        <v>18</v>
      </c>
      <c r="AE20" s="38">
        <v>19</v>
      </c>
      <c r="AF20" s="38">
        <v>20</v>
      </c>
      <c r="AG20" s="38">
        <v>21</v>
      </c>
      <c r="AH20" s="38">
        <v>22</v>
      </c>
      <c r="AI20" s="38">
        <v>23</v>
      </c>
      <c r="AJ20" s="38">
        <v>24</v>
      </c>
      <c r="AK20" s="38">
        <v>25</v>
      </c>
      <c r="AL20" s="38">
        <v>26</v>
      </c>
      <c r="AM20" s="38">
        <v>27</v>
      </c>
      <c r="AN20" s="38">
        <v>28</v>
      </c>
      <c r="AO20" s="38">
        <v>29</v>
      </c>
      <c r="AP20" s="38">
        <v>30</v>
      </c>
      <c r="AQ20" s="38">
        <v>31</v>
      </c>
    </row>
    <row r="21" spans="1:53" x14ac:dyDescent="0.15">
      <c r="A21" t="str">
        <f>IF(CALENDARIO!B27="","",TRIM(UPPER(CALENDARIO!B27)))</f>
        <v/>
      </c>
      <c r="B21" s="6" t="str">
        <f t="shared" si="2"/>
        <v/>
      </c>
      <c r="C21" s="17" t="str">
        <f t="shared" si="3"/>
        <v/>
      </c>
      <c r="D21" t="str">
        <f t="shared" si="4"/>
        <v/>
      </c>
      <c r="E21" s="17" t="str">
        <f t="shared" si="5"/>
        <v/>
      </c>
      <c r="F21" s="17">
        <f t="shared" si="6"/>
        <v>0</v>
      </c>
      <c r="G21" s="17">
        <f t="shared" si="7"/>
        <v>0</v>
      </c>
      <c r="H21" s="17">
        <f t="shared" si="9"/>
        <v>0</v>
      </c>
      <c r="I21" s="17" t="str">
        <f t="shared" si="8"/>
        <v/>
      </c>
      <c r="J21" s="17">
        <f t="shared" si="10"/>
        <v>0</v>
      </c>
      <c r="K21" s="17" t="str">
        <f>IF(OR($A21="",ISERROR(VLOOKUP($A21,$A$5:$B20,2,FALSE))),"",VLOOKUP($A21,$A$5:$B20,2,FALSE))</f>
        <v/>
      </c>
      <c r="M21" s="48">
        <f>VALUE(CONCATENATE(M20,"/",CALENDARIO!$R$8,"/",CALENDARIO!$I$8))</f>
        <v>43891</v>
      </c>
      <c r="N21" s="48">
        <f>VALUE(CONCATENATE(N20,"/",CALENDARIO!$R$8,"/",CALENDARIO!$I$8))</f>
        <v>43892</v>
      </c>
      <c r="O21" s="48">
        <f>VALUE(CONCATENATE(O20,"/",CALENDARIO!$R$8,"/",CALENDARIO!$I$8))</f>
        <v>43893</v>
      </c>
      <c r="P21" s="48">
        <f>VALUE(CONCATENATE(P20,"/",CALENDARIO!$R$8,"/",CALENDARIO!$I$8))</f>
        <v>43894</v>
      </c>
      <c r="Q21" s="48">
        <f>VALUE(CONCATENATE(Q20,"/",CALENDARIO!$R$8,"/",CALENDARIO!$I$8))</f>
        <v>43895</v>
      </c>
      <c r="R21" s="48">
        <f>VALUE(CONCATENATE(R20,"/",CALENDARIO!$R$8,"/",CALENDARIO!$I$8))</f>
        <v>43896</v>
      </c>
      <c r="S21" s="48">
        <f>VALUE(CONCATENATE(S20,"/",CALENDARIO!$R$8,"/",CALENDARIO!$I$8))</f>
        <v>43897</v>
      </c>
      <c r="T21" s="48">
        <f>VALUE(CONCATENATE(T20,"/",CALENDARIO!$R$8,"/",CALENDARIO!$I$8))</f>
        <v>43898</v>
      </c>
      <c r="U21" s="48">
        <f>VALUE(CONCATENATE(U20,"/",CALENDARIO!$R$8,"/",CALENDARIO!$I$8))</f>
        <v>43899</v>
      </c>
      <c r="V21" s="48">
        <f>VALUE(CONCATENATE(V20,"/",CALENDARIO!$R$8,"/",CALENDARIO!$I$8))</f>
        <v>43900</v>
      </c>
      <c r="W21" s="48">
        <f>VALUE(CONCATENATE(W20,"/",CALENDARIO!$R$8,"/",CALENDARIO!$I$8))</f>
        <v>43901</v>
      </c>
      <c r="X21" s="48">
        <f>VALUE(CONCATENATE(X20,"/",CALENDARIO!$R$8,"/",CALENDARIO!$I$8))</f>
        <v>43902</v>
      </c>
      <c r="Y21" s="48">
        <f>VALUE(CONCATENATE(Y20,"/",CALENDARIO!$R$8,"/",CALENDARIO!$I$8))</f>
        <v>43903</v>
      </c>
      <c r="Z21" s="48">
        <f>VALUE(CONCATENATE(Z20,"/",CALENDARIO!$R$8,"/",CALENDARIO!$I$8))</f>
        <v>43904</v>
      </c>
      <c r="AA21" s="48">
        <f>VALUE(CONCATENATE(AA20,"/",CALENDARIO!$R$8,"/",CALENDARIO!$I$8))</f>
        <v>43905</v>
      </c>
      <c r="AB21" s="48">
        <f>VALUE(CONCATENATE(AB20,"/",CALENDARIO!$R$8,"/",CALENDARIO!$I$8))</f>
        <v>43906</v>
      </c>
      <c r="AC21" s="48">
        <f>VALUE(CONCATENATE(AC20,"/",CALENDARIO!$R$8,"/",CALENDARIO!$I$8))</f>
        <v>43907</v>
      </c>
      <c r="AD21" s="48">
        <f>VALUE(CONCATENATE(AD20,"/",CALENDARIO!$R$8,"/",CALENDARIO!$I$8))</f>
        <v>43908</v>
      </c>
      <c r="AE21" s="48">
        <f>VALUE(CONCATENATE(AE20,"/",CALENDARIO!$R$8,"/",CALENDARIO!$I$8))</f>
        <v>43909</v>
      </c>
      <c r="AF21" s="48">
        <f>VALUE(CONCATENATE(AF20,"/",CALENDARIO!$R$8,"/",CALENDARIO!$I$8))</f>
        <v>43910</v>
      </c>
      <c r="AG21" s="48">
        <f>VALUE(CONCATENATE(AG20,"/",CALENDARIO!$R$8,"/",CALENDARIO!$I$8))</f>
        <v>43911</v>
      </c>
      <c r="AH21" s="48">
        <f>VALUE(CONCATENATE(AH20,"/",CALENDARIO!$R$8,"/",CALENDARIO!$I$8))</f>
        <v>43912</v>
      </c>
      <c r="AI21" s="48">
        <f>VALUE(CONCATENATE(AI20,"/",CALENDARIO!$R$8,"/",CALENDARIO!$I$8))</f>
        <v>43913</v>
      </c>
      <c r="AJ21" s="48">
        <f>VALUE(CONCATENATE(AJ20,"/",CALENDARIO!$R$8,"/",CALENDARIO!$I$8))</f>
        <v>43914</v>
      </c>
      <c r="AK21" s="48">
        <f>VALUE(CONCATENATE(AK20,"/",CALENDARIO!$R$8,"/",CALENDARIO!$I$8))</f>
        <v>43915</v>
      </c>
      <c r="AL21" s="48">
        <f>VALUE(CONCATENATE(AL20,"/",CALENDARIO!$R$8,"/",CALENDARIO!$I$8))</f>
        <v>43916</v>
      </c>
      <c r="AM21" s="48">
        <f>VALUE(CONCATENATE(AM20,"/",CALENDARIO!$R$8,"/",CALENDARIO!$I$8))</f>
        <v>43917</v>
      </c>
      <c r="AN21" s="48">
        <f>VALUE(CONCATENATE(AN20,"/",CALENDARIO!$R$8,"/",CALENDARIO!$I$8))</f>
        <v>43918</v>
      </c>
      <c r="AO21" s="48">
        <f>VALUE(CONCATENATE(AO20,"/",CALENDARIO!$R$8,"/",CALENDARIO!$I$8))</f>
        <v>43919</v>
      </c>
      <c r="AP21" s="48">
        <f>VALUE(CONCATENATE(AP20,"/",CALENDARIO!$R$8,"/",CALENDARIO!$I$8))</f>
        <v>43920</v>
      </c>
      <c r="AQ21" s="48">
        <f>VALUE(CONCATENATE(AQ20,"/",CALENDARIO!$R$8,"/",CALENDARIO!$I$8))</f>
        <v>43921</v>
      </c>
    </row>
    <row r="22" spans="1:53" x14ac:dyDescent="0.15">
      <c r="A22" t="str">
        <f>IF(CALENDARIO!B28="","",TRIM(UPPER(CALENDARIO!B28)))</f>
        <v/>
      </c>
      <c r="B22" s="6" t="str">
        <f t="shared" si="2"/>
        <v/>
      </c>
      <c r="C22" s="17" t="str">
        <f t="shared" si="3"/>
        <v/>
      </c>
      <c r="D22" t="str">
        <f t="shared" si="4"/>
        <v/>
      </c>
      <c r="E22" s="17" t="str">
        <f t="shared" si="5"/>
        <v/>
      </c>
      <c r="F22" s="17">
        <f t="shared" si="6"/>
        <v>0</v>
      </c>
      <c r="G22" s="17">
        <f t="shared" si="7"/>
        <v>0</v>
      </c>
      <c r="H22" s="17">
        <f t="shared" si="9"/>
        <v>0</v>
      </c>
      <c r="I22" s="17" t="str">
        <f t="shared" si="8"/>
        <v/>
      </c>
      <c r="J22" s="17">
        <f t="shared" si="10"/>
        <v>0</v>
      </c>
      <c r="K22" s="17" t="str">
        <f>IF(OR($A22="",ISERROR(VLOOKUP($A22,$A$5:$B21,2,FALSE))),"",VLOOKUP($A22,$A$5:$B21,2,FALSE))</f>
        <v/>
      </c>
      <c r="M22" s="17">
        <f>IF(ISERROR(WEEKDAY(M21,2)),"",WEEKDAY(M21,2))</f>
        <v>7</v>
      </c>
      <c r="N22" s="17">
        <f>IF(ISERROR(WEEKDAY(N21,2)),"",WEEKDAY(N21,2))</f>
        <v>1</v>
      </c>
      <c r="O22" s="17">
        <f t="shared" ref="O22:AQ22" si="11">IF(ISERROR(WEEKDAY(O21,2)),"",WEEKDAY(O21,2))</f>
        <v>2</v>
      </c>
      <c r="P22" s="17">
        <f t="shared" si="11"/>
        <v>3</v>
      </c>
      <c r="Q22" s="17">
        <f t="shared" si="11"/>
        <v>4</v>
      </c>
      <c r="R22" s="17">
        <f t="shared" si="11"/>
        <v>5</v>
      </c>
      <c r="S22" s="17">
        <f t="shared" si="11"/>
        <v>6</v>
      </c>
      <c r="T22" s="17">
        <f t="shared" si="11"/>
        <v>7</v>
      </c>
      <c r="U22" s="17">
        <f t="shared" si="11"/>
        <v>1</v>
      </c>
      <c r="V22" s="17">
        <f t="shared" si="11"/>
        <v>2</v>
      </c>
      <c r="W22" s="17">
        <f t="shared" si="11"/>
        <v>3</v>
      </c>
      <c r="X22" s="17">
        <f t="shared" si="11"/>
        <v>4</v>
      </c>
      <c r="Y22" s="17">
        <f t="shared" si="11"/>
        <v>5</v>
      </c>
      <c r="Z22" s="17">
        <f t="shared" si="11"/>
        <v>6</v>
      </c>
      <c r="AA22" s="17">
        <f t="shared" si="11"/>
        <v>7</v>
      </c>
      <c r="AB22" s="17">
        <f t="shared" si="11"/>
        <v>1</v>
      </c>
      <c r="AC22" s="17">
        <f t="shared" si="11"/>
        <v>2</v>
      </c>
      <c r="AD22" s="17">
        <f t="shared" si="11"/>
        <v>3</v>
      </c>
      <c r="AE22" s="17">
        <f t="shared" si="11"/>
        <v>4</v>
      </c>
      <c r="AF22" s="17">
        <f t="shared" si="11"/>
        <v>5</v>
      </c>
      <c r="AG22" s="17">
        <f t="shared" si="11"/>
        <v>6</v>
      </c>
      <c r="AH22" s="17">
        <f t="shared" si="11"/>
        <v>7</v>
      </c>
      <c r="AI22" s="17">
        <f t="shared" si="11"/>
        <v>1</v>
      </c>
      <c r="AJ22" s="17">
        <f t="shared" si="11"/>
        <v>2</v>
      </c>
      <c r="AK22" s="17">
        <f t="shared" si="11"/>
        <v>3</v>
      </c>
      <c r="AL22" s="17">
        <f t="shared" si="11"/>
        <v>4</v>
      </c>
      <c r="AM22" s="17">
        <f t="shared" si="11"/>
        <v>5</v>
      </c>
      <c r="AN22" s="17">
        <f t="shared" si="11"/>
        <v>6</v>
      </c>
      <c r="AO22" s="17">
        <f t="shared" si="11"/>
        <v>7</v>
      </c>
      <c r="AP22" s="17">
        <f t="shared" si="11"/>
        <v>1</v>
      </c>
      <c r="AQ22" s="17">
        <f t="shared" si="11"/>
        <v>2</v>
      </c>
    </row>
    <row r="23" spans="1:53" x14ac:dyDescent="0.15">
      <c r="A23" t="str">
        <f>IF(CALENDARIO!B29="","",TRIM(UPPER(CALENDARIO!B29)))</f>
        <v/>
      </c>
      <c r="B23" s="6" t="str">
        <f t="shared" si="2"/>
        <v/>
      </c>
      <c r="C23" s="17" t="str">
        <f t="shared" si="3"/>
        <v/>
      </c>
      <c r="D23" t="str">
        <f t="shared" si="4"/>
        <v/>
      </c>
      <c r="E23" s="17" t="str">
        <f t="shared" si="5"/>
        <v/>
      </c>
      <c r="F23" s="17">
        <f t="shared" si="6"/>
        <v>0</v>
      </c>
      <c r="G23" s="17">
        <f t="shared" si="7"/>
        <v>0</v>
      </c>
      <c r="H23" s="17">
        <f t="shared" si="9"/>
        <v>0</v>
      </c>
      <c r="I23" s="17" t="str">
        <f t="shared" si="8"/>
        <v/>
      </c>
      <c r="J23" s="17">
        <f t="shared" si="10"/>
        <v>0</v>
      </c>
      <c r="K23" s="17" t="str">
        <f>IF(OR($A23="",ISERROR(VLOOKUP($A23,$A$5:$B22,2,FALSE))),"",VLOOKUP($A23,$A$5:$B22,2,FALSE))</f>
        <v/>
      </c>
      <c r="N23" t="b">
        <f t="shared" ref="N23:AP23" si="12">ISERROR(N21)</f>
        <v>0</v>
      </c>
      <c r="O23" t="b">
        <f t="shared" si="12"/>
        <v>0</v>
      </c>
      <c r="P23" t="b">
        <f t="shared" si="12"/>
        <v>0</v>
      </c>
      <c r="Q23" t="b">
        <f t="shared" si="12"/>
        <v>0</v>
      </c>
      <c r="R23" t="b">
        <f t="shared" si="12"/>
        <v>0</v>
      </c>
      <c r="S23" t="b">
        <f t="shared" si="12"/>
        <v>0</v>
      </c>
      <c r="T23" t="b">
        <f t="shared" si="12"/>
        <v>0</v>
      </c>
      <c r="U23" t="b">
        <f t="shared" si="12"/>
        <v>0</v>
      </c>
      <c r="V23" t="b">
        <f t="shared" si="12"/>
        <v>0</v>
      </c>
      <c r="W23" t="b">
        <f t="shared" si="12"/>
        <v>0</v>
      </c>
      <c r="X23" t="b">
        <f t="shared" si="12"/>
        <v>0</v>
      </c>
      <c r="Y23" t="b">
        <f t="shared" si="12"/>
        <v>0</v>
      </c>
      <c r="Z23" t="b">
        <f t="shared" si="12"/>
        <v>0</v>
      </c>
      <c r="AA23" t="b">
        <f t="shared" si="12"/>
        <v>0</v>
      </c>
      <c r="AB23" t="b">
        <f t="shared" si="12"/>
        <v>0</v>
      </c>
      <c r="AC23" t="b">
        <f t="shared" si="12"/>
        <v>0</v>
      </c>
      <c r="AD23" t="b">
        <f t="shared" si="12"/>
        <v>0</v>
      </c>
      <c r="AE23" t="b">
        <f t="shared" si="12"/>
        <v>0</v>
      </c>
      <c r="AF23" t="b">
        <f t="shared" si="12"/>
        <v>0</v>
      </c>
      <c r="AG23" t="b">
        <f t="shared" si="12"/>
        <v>0</v>
      </c>
      <c r="AH23" t="b">
        <f t="shared" si="12"/>
        <v>0</v>
      </c>
      <c r="AI23" t="b">
        <f t="shared" si="12"/>
        <v>0</v>
      </c>
      <c r="AJ23" t="b">
        <f t="shared" si="12"/>
        <v>0</v>
      </c>
      <c r="AK23" t="b">
        <f t="shared" si="12"/>
        <v>0</v>
      </c>
      <c r="AL23" t="b">
        <f t="shared" si="12"/>
        <v>0</v>
      </c>
      <c r="AM23" t="b">
        <f t="shared" si="12"/>
        <v>0</v>
      </c>
      <c r="AN23" t="b">
        <f t="shared" si="12"/>
        <v>0</v>
      </c>
      <c r="AO23" t="b">
        <f t="shared" si="12"/>
        <v>0</v>
      </c>
      <c r="AP23" t="b">
        <f t="shared" si="12"/>
        <v>0</v>
      </c>
      <c r="AQ23" t="b">
        <f>ISERROR(AQ21)</f>
        <v>0</v>
      </c>
    </row>
    <row r="24" spans="1:53" x14ac:dyDescent="0.15">
      <c r="A24" t="str">
        <f>IF(CALENDARIO!B30="","",TRIM(UPPER(CALENDARIO!B30)))</f>
        <v/>
      </c>
      <c r="B24" s="6" t="str">
        <f t="shared" si="2"/>
        <v/>
      </c>
      <c r="C24" s="17" t="str">
        <f t="shared" si="3"/>
        <v/>
      </c>
      <c r="D24" t="str">
        <f t="shared" si="4"/>
        <v/>
      </c>
      <c r="E24" s="17" t="str">
        <f t="shared" si="5"/>
        <v/>
      </c>
      <c r="F24" s="17">
        <f t="shared" si="6"/>
        <v>0</v>
      </c>
      <c r="G24" s="17">
        <f t="shared" si="7"/>
        <v>0</v>
      </c>
      <c r="H24" s="17">
        <f t="shared" si="9"/>
        <v>0</v>
      </c>
      <c r="I24" s="17" t="str">
        <f t="shared" si="8"/>
        <v/>
      </c>
      <c r="J24" s="17">
        <f t="shared" si="10"/>
        <v>0</v>
      </c>
      <c r="K24" s="17" t="str">
        <f>IF(OR($A24="",ISERROR(VLOOKUP($A24,$A$5:$B23,2,FALSE))),"",VLOOKUP($A24,$A$5:$B23,2,FALSE))</f>
        <v/>
      </c>
      <c r="M24" s="17">
        <f>IF(M23,0,1)</f>
        <v>1</v>
      </c>
      <c r="N24" s="17">
        <f t="shared" ref="N24:AQ24" si="13">IF(N23,0,1)</f>
        <v>1</v>
      </c>
      <c r="O24" s="17">
        <f t="shared" si="13"/>
        <v>1</v>
      </c>
      <c r="P24" s="17">
        <f t="shared" si="13"/>
        <v>1</v>
      </c>
      <c r="Q24" s="17">
        <f t="shared" si="13"/>
        <v>1</v>
      </c>
      <c r="R24" s="17">
        <f t="shared" si="13"/>
        <v>1</v>
      </c>
      <c r="S24" s="17">
        <f t="shared" si="13"/>
        <v>1</v>
      </c>
      <c r="T24" s="17">
        <f t="shared" si="13"/>
        <v>1</v>
      </c>
      <c r="U24" s="17">
        <f t="shared" si="13"/>
        <v>1</v>
      </c>
      <c r="V24" s="17">
        <f t="shared" si="13"/>
        <v>1</v>
      </c>
      <c r="W24" s="17">
        <f t="shared" si="13"/>
        <v>1</v>
      </c>
      <c r="X24" s="17">
        <f t="shared" si="13"/>
        <v>1</v>
      </c>
      <c r="Y24" s="17">
        <f t="shared" si="13"/>
        <v>1</v>
      </c>
      <c r="Z24" s="17">
        <f t="shared" si="13"/>
        <v>1</v>
      </c>
      <c r="AA24" s="17">
        <f t="shared" si="13"/>
        <v>1</v>
      </c>
      <c r="AB24" s="17">
        <f t="shared" si="13"/>
        <v>1</v>
      </c>
      <c r="AC24" s="17">
        <f t="shared" si="13"/>
        <v>1</v>
      </c>
      <c r="AD24" s="17">
        <f t="shared" si="13"/>
        <v>1</v>
      </c>
      <c r="AE24" s="17">
        <f t="shared" si="13"/>
        <v>1</v>
      </c>
      <c r="AF24" s="17">
        <f t="shared" si="13"/>
        <v>1</v>
      </c>
      <c r="AG24" s="17">
        <f t="shared" si="13"/>
        <v>1</v>
      </c>
      <c r="AH24" s="17">
        <f t="shared" si="13"/>
        <v>1</v>
      </c>
      <c r="AI24" s="17">
        <f t="shared" si="13"/>
        <v>1</v>
      </c>
      <c r="AJ24" s="17">
        <f t="shared" si="13"/>
        <v>1</v>
      </c>
      <c r="AK24" s="17">
        <f t="shared" si="13"/>
        <v>1</v>
      </c>
      <c r="AL24" s="17">
        <f t="shared" si="13"/>
        <v>1</v>
      </c>
      <c r="AM24" s="17">
        <f t="shared" si="13"/>
        <v>1</v>
      </c>
      <c r="AN24" s="17">
        <f t="shared" si="13"/>
        <v>1</v>
      </c>
      <c r="AO24" s="17">
        <f t="shared" si="13"/>
        <v>1</v>
      </c>
      <c r="AP24" s="17">
        <f t="shared" si="13"/>
        <v>1</v>
      </c>
      <c r="AQ24" s="17">
        <f t="shared" si="13"/>
        <v>1</v>
      </c>
    </row>
    <row r="25" spans="1:53" x14ac:dyDescent="0.15">
      <c r="A25" t="str">
        <f>IF(CALENDARIO!B31="","",TRIM(UPPER(CALENDARIO!B31)))</f>
        <v/>
      </c>
      <c r="B25" s="6" t="str">
        <f t="shared" si="2"/>
        <v/>
      </c>
      <c r="C25" s="17" t="str">
        <f t="shared" si="3"/>
        <v/>
      </c>
      <c r="D25" t="str">
        <f t="shared" si="4"/>
        <v/>
      </c>
      <c r="E25" s="17" t="str">
        <f t="shared" si="5"/>
        <v/>
      </c>
      <c r="F25" s="17">
        <f t="shared" si="6"/>
        <v>0</v>
      </c>
      <c r="G25" s="17">
        <f t="shared" si="7"/>
        <v>0</v>
      </c>
      <c r="H25" s="17">
        <f t="shared" si="9"/>
        <v>0</v>
      </c>
      <c r="I25" s="17" t="str">
        <f t="shared" si="8"/>
        <v/>
      </c>
      <c r="J25" s="17">
        <f t="shared" si="10"/>
        <v>0</v>
      </c>
      <c r="K25" s="17" t="str">
        <f>IF(OR($A25="",ISERROR(VLOOKUP($A25,$A$5:$B24,2,FALSE))),"",VLOOKUP($A25,$A$5:$B24,2,FALSE))</f>
        <v/>
      </c>
    </row>
    <row r="26" spans="1:53" x14ac:dyDescent="0.15">
      <c r="A26" t="str">
        <f>IF(CALENDARIO!B32="","",TRIM(UPPER(CALENDARIO!B32)))</f>
        <v/>
      </c>
      <c r="B26" s="6" t="str">
        <f t="shared" si="2"/>
        <v/>
      </c>
      <c r="C26" s="17" t="str">
        <f t="shared" si="3"/>
        <v/>
      </c>
      <c r="D26" t="str">
        <f t="shared" si="4"/>
        <v/>
      </c>
      <c r="E26" s="17" t="str">
        <f t="shared" si="5"/>
        <v/>
      </c>
      <c r="F26" s="17">
        <f t="shared" si="6"/>
        <v>0</v>
      </c>
      <c r="G26" s="17">
        <f t="shared" si="7"/>
        <v>0</v>
      </c>
      <c r="H26" s="17">
        <f t="shared" si="9"/>
        <v>0</v>
      </c>
      <c r="I26" s="17" t="str">
        <f t="shared" si="8"/>
        <v/>
      </c>
      <c r="J26" s="17">
        <f t="shared" si="10"/>
        <v>0</v>
      </c>
      <c r="K26" s="17" t="str">
        <f>IF(OR($A26="",ISERROR(VLOOKUP($A26,$A$5:$B25,2,FALSE))),"",VLOOKUP($A26,$A$5:$B25,2,FALSE))</f>
        <v/>
      </c>
      <c r="M26" s="7" t="s">
        <v>49</v>
      </c>
      <c r="N26" s="40" t="s">
        <v>50</v>
      </c>
      <c r="O26" t="s">
        <v>51</v>
      </c>
      <c r="P26" s="17" t="s">
        <v>52</v>
      </c>
      <c r="U26" s="35" t="s">
        <v>53</v>
      </c>
    </row>
    <row r="27" spans="1:53" x14ac:dyDescent="0.15">
      <c r="A27" t="str">
        <f>IF(CALENDARIO!B33="","",TRIM(UPPER(CALENDARIO!B33)))</f>
        <v/>
      </c>
      <c r="B27" s="6" t="str">
        <f t="shared" si="2"/>
        <v/>
      </c>
      <c r="C27" s="17" t="str">
        <f t="shared" si="3"/>
        <v/>
      </c>
      <c r="D27" t="str">
        <f t="shared" si="4"/>
        <v/>
      </c>
      <c r="E27" s="17" t="str">
        <f t="shared" si="5"/>
        <v/>
      </c>
      <c r="F27" s="17">
        <f t="shared" si="6"/>
        <v>0</v>
      </c>
      <c r="G27" s="17">
        <f t="shared" si="7"/>
        <v>0</v>
      </c>
      <c r="H27" s="17">
        <f t="shared" si="9"/>
        <v>0</v>
      </c>
      <c r="I27" s="17" t="str">
        <f t="shared" si="8"/>
        <v/>
      </c>
      <c r="J27" s="17">
        <f t="shared" si="10"/>
        <v>0</v>
      </c>
      <c r="K27" s="17" t="str">
        <f>IF(OR($A27="",ISERROR(VLOOKUP($A27,$A$5:$B26,2,FALSE))),"",VLOOKUP($A27,$A$5:$B26,2,FALSE))</f>
        <v/>
      </c>
      <c r="M27" t="str">
        <f>O3</f>
        <v/>
      </c>
      <c r="N27" s="17" t="str">
        <f>LEFT(O3,2)</f>
        <v/>
      </c>
      <c r="O27" s="17" t="str">
        <f>MID(O3,3,7)</f>
        <v/>
      </c>
      <c r="P27" s="17" t="str">
        <f>RIGHT(O3,2)</f>
        <v/>
      </c>
      <c r="U27" s="41">
        <f>IF(P27=T29,1,0)</f>
        <v>0</v>
      </c>
    </row>
    <row r="28" spans="1:53" x14ac:dyDescent="0.15">
      <c r="A28" t="str">
        <f>IF(CALENDARIO!B34="","",TRIM(UPPER(CALENDARIO!B34)))</f>
        <v/>
      </c>
      <c r="B28" s="6" t="str">
        <f t="shared" si="2"/>
        <v/>
      </c>
      <c r="C28" s="17" t="str">
        <f t="shared" si="3"/>
        <v/>
      </c>
      <c r="D28" t="str">
        <f t="shared" si="4"/>
        <v/>
      </c>
      <c r="E28" s="17" t="str">
        <f t="shared" si="5"/>
        <v/>
      </c>
      <c r="F28" s="17">
        <f t="shared" si="6"/>
        <v>0</v>
      </c>
      <c r="G28" s="17">
        <f t="shared" si="7"/>
        <v>0</v>
      </c>
      <c r="H28" s="17">
        <f t="shared" si="9"/>
        <v>0</v>
      </c>
      <c r="I28" s="17" t="str">
        <f t="shared" si="8"/>
        <v/>
      </c>
      <c r="J28" s="17">
        <f t="shared" si="10"/>
        <v>0</v>
      </c>
      <c r="K28" s="17" t="str">
        <f>IF(OR($A28="",ISERROR(VLOOKUP($A28,$A$5:$B27,2,FALSE))),"",VLOOKUP($A28,$A$5:$B27,2,FALSE))</f>
        <v/>
      </c>
      <c r="N28" s="17" t="s">
        <v>50</v>
      </c>
      <c r="O28" s="17" t="s">
        <v>54</v>
      </c>
      <c r="P28" s="17" t="s">
        <v>55</v>
      </c>
      <c r="Q28" s="17" t="s">
        <v>56</v>
      </c>
      <c r="R28" s="17" t="s">
        <v>57</v>
      </c>
      <c r="S28" s="17" t="s">
        <v>58</v>
      </c>
      <c r="T28" s="17" t="s">
        <v>59</v>
      </c>
    </row>
    <row r="29" spans="1:53" x14ac:dyDescent="0.15">
      <c r="A29" t="str">
        <f>IF(CALENDARIO!B35="","",TRIM(UPPER(CALENDARIO!B35)))</f>
        <v/>
      </c>
      <c r="B29" s="6" t="str">
        <f t="shared" si="2"/>
        <v/>
      </c>
      <c r="C29" s="17" t="str">
        <f t="shared" si="3"/>
        <v/>
      </c>
      <c r="D29" t="str">
        <f t="shared" si="4"/>
        <v/>
      </c>
      <c r="E29" s="17" t="str">
        <f t="shared" si="5"/>
        <v/>
      </c>
      <c r="F29" s="17">
        <f t="shared" si="6"/>
        <v>0</v>
      </c>
      <c r="G29" s="17">
        <f t="shared" si="7"/>
        <v>0</v>
      </c>
      <c r="H29" s="17">
        <f t="shared" si="9"/>
        <v>0</v>
      </c>
      <c r="I29" s="17" t="str">
        <f t="shared" si="8"/>
        <v/>
      </c>
      <c r="J29" s="17">
        <f t="shared" si="10"/>
        <v>0</v>
      </c>
      <c r="K29" s="17" t="str">
        <f>IF(OR($A29="",ISERROR(VLOOKUP($A29,$A$5:$B28,2,FALSE))),"",VLOOKUP($A29,$A$5:$B28,2,FALSE))</f>
        <v/>
      </c>
      <c r="M29" t="s">
        <v>60</v>
      </c>
      <c r="N29" s="42" t="str">
        <f>TEXT(N27,"00")</f>
        <v/>
      </c>
      <c r="O29" s="43">
        <f>IF(N29="",0,VALUE(N29))</f>
        <v>0</v>
      </c>
      <c r="P29" s="42" t="str">
        <f>TEXT(O27,"0000000")</f>
        <v/>
      </c>
      <c r="Q29" s="42">
        <f>IF(P29="",0,VALUE(P29))</f>
        <v>0</v>
      </c>
      <c r="R29" s="42">
        <f>IF(Q29&gt;=1000000,O29*10000000+Q29,O29*1000000+Q29)</f>
        <v>0</v>
      </c>
      <c r="S29" s="42">
        <f>MOD(R29,97)</f>
        <v>0</v>
      </c>
      <c r="T29" s="42" t="str">
        <f>CONCATENATE(REPT(0,2-LEN(S29)),S29)</f>
        <v>00</v>
      </c>
    </row>
    <row r="30" spans="1:53" x14ac:dyDescent="0.15">
      <c r="A30" t="str">
        <f>IF(CALENDARIO!B36="","",TRIM(UPPER(CALENDARIO!B36)))</f>
        <v/>
      </c>
      <c r="B30" s="6" t="str">
        <f t="shared" si="2"/>
        <v/>
      </c>
      <c r="C30" s="17" t="str">
        <f t="shared" si="3"/>
        <v/>
      </c>
      <c r="D30" t="str">
        <f t="shared" si="4"/>
        <v/>
      </c>
      <c r="E30" s="17" t="str">
        <f t="shared" si="5"/>
        <v/>
      </c>
      <c r="F30" s="17">
        <f t="shared" si="6"/>
        <v>0</v>
      </c>
      <c r="G30" s="17">
        <f t="shared" si="7"/>
        <v>0</v>
      </c>
      <c r="H30" s="17">
        <f t="shared" si="9"/>
        <v>0</v>
      </c>
      <c r="I30" s="17" t="str">
        <f t="shared" si="8"/>
        <v/>
      </c>
      <c r="J30" s="17">
        <f t="shared" si="10"/>
        <v>0</v>
      </c>
      <c r="K30" s="17" t="str">
        <f>IF(OR($A30="",ISERROR(VLOOKUP($A30,$A$5:$B29,2,FALSE))),"",VLOOKUP($A30,$A$5:$B29,2,FALSE))</f>
        <v/>
      </c>
      <c r="BA30" s="52" t="s">
        <v>38</v>
      </c>
    </row>
    <row r="31" spans="1:53" x14ac:dyDescent="0.15">
      <c r="A31" t="str">
        <f>IF(CALENDARIO!B37="","",TRIM(UPPER(CALENDARIO!B37)))</f>
        <v/>
      </c>
      <c r="B31" s="6" t="str">
        <f t="shared" si="2"/>
        <v/>
      </c>
      <c r="C31" s="17" t="str">
        <f t="shared" si="3"/>
        <v/>
      </c>
      <c r="D31" t="str">
        <f t="shared" si="4"/>
        <v/>
      </c>
      <c r="E31" s="17" t="str">
        <f t="shared" si="5"/>
        <v/>
      </c>
      <c r="F31" s="17">
        <f t="shared" si="6"/>
        <v>0</v>
      </c>
      <c r="G31" s="17">
        <f t="shared" si="7"/>
        <v>0</v>
      </c>
      <c r="H31" s="17">
        <f t="shared" si="9"/>
        <v>0</v>
      </c>
      <c r="I31" s="17" t="str">
        <f t="shared" si="8"/>
        <v/>
      </c>
      <c r="J31" s="17">
        <f t="shared" si="10"/>
        <v>0</v>
      </c>
      <c r="K31" s="17" t="str">
        <f>IF(OR($A31="",ISERROR(VLOOKUP($A31,$A$5:$B30,2,FALSE))),"",VLOOKUP($A31,$A$5:$B30,2,FALSE))</f>
        <v/>
      </c>
      <c r="N31" s="17" t="s">
        <v>34</v>
      </c>
      <c r="O31" s="17" t="s">
        <v>61</v>
      </c>
      <c r="P31" s="17" t="s">
        <v>31</v>
      </c>
      <c r="Q31" t="s">
        <v>62</v>
      </c>
      <c r="R31" s="21" t="s">
        <v>37</v>
      </c>
      <c r="U31" s="35" t="s">
        <v>63</v>
      </c>
      <c r="V31" s="17" t="s">
        <v>83</v>
      </c>
      <c r="W31" t="s">
        <v>84</v>
      </c>
      <c r="BA31" s="51" t="s">
        <v>30</v>
      </c>
    </row>
    <row r="32" spans="1:53" x14ac:dyDescent="0.15">
      <c r="A32" t="str">
        <f>IF(CALENDARIO!B38="","",TRIM(UPPER(CALENDARIO!B38)))</f>
        <v/>
      </c>
      <c r="B32" s="6" t="str">
        <f t="shared" si="2"/>
        <v/>
      </c>
      <c r="C32" s="17" t="str">
        <f t="shared" si="3"/>
        <v/>
      </c>
      <c r="D32" t="str">
        <f t="shared" si="4"/>
        <v/>
      </c>
      <c r="E32" s="17" t="str">
        <f t="shared" si="5"/>
        <v/>
      </c>
      <c r="F32" s="17">
        <f t="shared" si="6"/>
        <v>0</v>
      </c>
      <c r="G32" s="17">
        <f t="shared" si="7"/>
        <v>0</v>
      </c>
      <c r="H32" s="17">
        <f t="shared" si="9"/>
        <v>0</v>
      </c>
      <c r="I32" s="17" t="str">
        <f t="shared" si="8"/>
        <v/>
      </c>
      <c r="J32" s="17">
        <f t="shared" si="10"/>
        <v>0</v>
      </c>
      <c r="K32" s="17" t="str">
        <f>IF(OR($A32="",ISERROR(VLOOKUP($A32,$A$5:$B31,2,FALSE))),"",VLOOKUP($A32,$A$5:$B31,2,FALSE))</f>
        <v/>
      </c>
      <c r="M32" s="44" t="s">
        <v>64</v>
      </c>
      <c r="N32" t="str">
        <f>TRIM(O7)</f>
        <v/>
      </c>
      <c r="O32" s="6" t="str">
        <f>IF(N32="","",IF(OR(UPPER(LEFT(N32))="X",UPPER(LEFT(N32))="Y",UPPER(LEFT(N32))="Z"),MID(N32,2,LEN(N32)-2),LEFT(N32,LEN(N32)-1)))</f>
        <v/>
      </c>
      <c r="P32" s="17" t="str">
        <f>IF(N32="","",RIGHT(N32,1))</f>
        <v/>
      </c>
      <c r="Q32" t="str">
        <f>IF(N32="","",IF(UPPER(LEFT(N32))="Y",MOD(VALUE("1"&amp;O32),23),IF(UPPER(LEFT(N32))="Z",MOD(VALUE("2"&amp;O32),23),MOD(O32,23))))</f>
        <v/>
      </c>
      <c r="R32" s="17" t="str">
        <f>IF(N32="","",MID("TRWAGMYFPDXBNJZSQVHLCKE",Q32+1,1))</f>
        <v/>
      </c>
      <c r="U32" s="35">
        <f>IF(N32="",0,IF(P32=R32,1,0))</f>
        <v>0</v>
      </c>
      <c r="V32">
        <f>IF(AND(RIGHT(N32,1)&gt;="A",RIGHT(N32,1)&lt;="Z"),1,IF(TRIM(N32)="",1,0))</f>
        <v>1</v>
      </c>
      <c r="W32">
        <f>IF(ISERROR(Q32),0,1)</f>
        <v>1</v>
      </c>
      <c r="BA32" s="51" t="s">
        <v>28</v>
      </c>
    </row>
    <row r="33" spans="1:53" x14ac:dyDescent="0.15">
      <c r="A33" t="str">
        <f>IF(CALENDARIO!B39="","",TRIM(UPPER(CALENDARIO!B39)))</f>
        <v/>
      </c>
      <c r="B33" s="6" t="str">
        <f t="shared" si="2"/>
        <v/>
      </c>
      <c r="C33" s="17" t="str">
        <f t="shared" si="3"/>
        <v/>
      </c>
      <c r="D33" t="str">
        <f t="shared" si="4"/>
        <v/>
      </c>
      <c r="E33" s="17" t="str">
        <f t="shared" si="5"/>
        <v/>
      </c>
      <c r="F33" s="17">
        <f t="shared" si="6"/>
        <v>0</v>
      </c>
      <c r="G33" s="17">
        <f t="shared" si="7"/>
        <v>0</v>
      </c>
      <c r="H33" s="17">
        <f t="shared" si="9"/>
        <v>0</v>
      </c>
      <c r="I33" s="17" t="str">
        <f t="shared" si="8"/>
        <v/>
      </c>
      <c r="J33" s="17">
        <f t="shared" si="10"/>
        <v>0</v>
      </c>
      <c r="K33" s="17" t="str">
        <f>IF(OR($A33="",ISERROR(VLOOKUP($A33,$A$5:$B32,2,FALSE))),"",VLOOKUP($A33,$A$5:$B32,2,FALSE))</f>
        <v/>
      </c>
      <c r="BA33" s="54" t="s">
        <v>95</v>
      </c>
    </row>
    <row r="34" spans="1:53" x14ac:dyDescent="0.15">
      <c r="A34" t="str">
        <f>IF(CALENDARIO!B40="","",TRIM(UPPER(CALENDARIO!B40)))</f>
        <v/>
      </c>
      <c r="B34" s="6" t="str">
        <f t="shared" si="2"/>
        <v/>
      </c>
      <c r="C34" s="17" t="str">
        <f t="shared" si="3"/>
        <v/>
      </c>
      <c r="D34" t="str">
        <f t="shared" si="4"/>
        <v/>
      </c>
      <c r="E34" s="17" t="str">
        <f t="shared" si="5"/>
        <v/>
      </c>
      <c r="F34" s="17">
        <f t="shared" si="6"/>
        <v>0</v>
      </c>
      <c r="G34" s="17">
        <f t="shared" si="7"/>
        <v>0</v>
      </c>
      <c r="H34" s="17">
        <f t="shared" si="9"/>
        <v>0</v>
      </c>
      <c r="I34" s="17" t="str">
        <f t="shared" si="8"/>
        <v/>
      </c>
      <c r="J34" s="17">
        <f t="shared" si="10"/>
        <v>0</v>
      </c>
      <c r="K34" s="17" t="str">
        <f>IF(OR($A34="",ISERROR(VLOOKUP($A34,$A$5:$B33,2,FALSE))),"",VLOOKUP($A34,$A$5:$B33,2,FALSE))</f>
        <v/>
      </c>
      <c r="U34" s="35" t="s">
        <v>107</v>
      </c>
      <c r="BA34" s="54" t="s">
        <v>96</v>
      </c>
    </row>
    <row r="35" spans="1:53" x14ac:dyDescent="0.15">
      <c r="A35" t="str">
        <f>IF(CALENDARIO!B41="","",TRIM(UPPER(CALENDARIO!B41)))</f>
        <v/>
      </c>
      <c r="B35" s="6" t="str">
        <f t="shared" si="2"/>
        <v/>
      </c>
      <c r="C35" s="17" t="str">
        <f t="shared" si="3"/>
        <v/>
      </c>
      <c r="D35" t="str">
        <f t="shared" si="4"/>
        <v/>
      </c>
      <c r="E35" s="17" t="str">
        <f t="shared" si="5"/>
        <v/>
      </c>
      <c r="F35" s="17">
        <f t="shared" si="6"/>
        <v>0</v>
      </c>
      <c r="G35" s="17">
        <f t="shared" si="7"/>
        <v>0</v>
      </c>
      <c r="H35" s="17">
        <f t="shared" si="9"/>
        <v>0</v>
      </c>
      <c r="I35" s="17" t="str">
        <f t="shared" si="8"/>
        <v/>
      </c>
      <c r="J35" s="17">
        <f t="shared" si="10"/>
        <v>0</v>
      </c>
      <c r="K35" s="17" t="str">
        <f>IF(OR($A35="",ISERROR(VLOOKUP($A35,$A$5:$B34,2,FALSE))),"",VLOOKUP($A35,$A$5:$B34,2,FALSE))</f>
        <v/>
      </c>
      <c r="M35" s="7" t="s">
        <v>65</v>
      </c>
      <c r="N35" t="str">
        <f>O8</f>
        <v/>
      </c>
      <c r="T35" s="38" t="s">
        <v>66</v>
      </c>
      <c r="U35" s="35">
        <f>IF(N38=0,0,IF(ISNUMBER(N38),1,0))</f>
        <v>0</v>
      </c>
      <c r="BA35" s="54" t="s">
        <v>97</v>
      </c>
    </row>
    <row r="36" spans="1:53" x14ac:dyDescent="0.15">
      <c r="A36" t="str">
        <f>IF(CALENDARIO!B42="","",TRIM(UPPER(CALENDARIO!B42)))</f>
        <v/>
      </c>
      <c r="B36" s="6" t="str">
        <f t="shared" si="2"/>
        <v/>
      </c>
      <c r="C36" s="17" t="str">
        <f t="shared" si="3"/>
        <v/>
      </c>
      <c r="D36" t="str">
        <f t="shared" si="4"/>
        <v/>
      </c>
      <c r="E36" s="17" t="str">
        <f t="shared" si="5"/>
        <v/>
      </c>
      <c r="F36" s="17">
        <f t="shared" si="6"/>
        <v>0</v>
      </c>
      <c r="G36" s="17">
        <f t="shared" si="7"/>
        <v>0</v>
      </c>
      <c r="H36" s="17">
        <f t="shared" si="9"/>
        <v>0</v>
      </c>
      <c r="I36" s="17" t="str">
        <f t="shared" si="8"/>
        <v/>
      </c>
      <c r="J36" s="17">
        <f t="shared" si="10"/>
        <v>0</v>
      </c>
      <c r="K36" s="17" t="str">
        <f>IF(OR($A36="",ISERROR(VLOOKUP($A36,$A$5:$B35,2,FALSE))),"",VLOOKUP($A36,$A$5:$B35,2,FALSE))</f>
        <v/>
      </c>
      <c r="N36" s="38" t="s">
        <v>66</v>
      </c>
      <c r="O36" s="38" t="s">
        <v>67</v>
      </c>
      <c r="P36" s="38" t="s">
        <v>68</v>
      </c>
      <c r="T36" s="38" t="s">
        <v>67</v>
      </c>
      <c r="U36" s="17"/>
      <c r="BA36" s="54" t="s">
        <v>98</v>
      </c>
    </row>
    <row r="37" spans="1:53" x14ac:dyDescent="0.15">
      <c r="A37" t="str">
        <f>IF(CALENDARIO!B43="","",TRIM(UPPER(CALENDARIO!B43)))</f>
        <v/>
      </c>
      <c r="B37" s="6" t="str">
        <f t="shared" si="2"/>
        <v/>
      </c>
      <c r="C37" s="17" t="str">
        <f t="shared" si="3"/>
        <v/>
      </c>
      <c r="D37" t="str">
        <f t="shared" si="4"/>
        <v/>
      </c>
      <c r="E37" s="17" t="str">
        <f t="shared" si="5"/>
        <v/>
      </c>
      <c r="F37" s="17">
        <f t="shared" si="6"/>
        <v>0</v>
      </c>
      <c r="G37" s="17">
        <f t="shared" si="7"/>
        <v>0</v>
      </c>
      <c r="H37" s="17">
        <f t="shared" si="9"/>
        <v>0</v>
      </c>
      <c r="I37" s="17" t="str">
        <f t="shared" si="8"/>
        <v/>
      </c>
      <c r="J37" s="17">
        <f t="shared" si="10"/>
        <v>0</v>
      </c>
      <c r="K37" s="17" t="str">
        <f>IF(OR($A37="",ISERROR(VLOOKUP($A37,$A$5:$B36,2,FALSE))),"",VLOOKUP($A37,$A$5:$B36,2,FALSE))</f>
        <v/>
      </c>
      <c r="M37" s="40" t="s">
        <v>69</v>
      </c>
      <c r="N37" s="17" t="str">
        <f>MID($N$35,1,5)</f>
        <v/>
      </c>
      <c r="O37" s="17" t="str">
        <f>MID($N$35,6,1)</f>
        <v/>
      </c>
      <c r="P37" s="17" t="str">
        <f>MID($N$35,7,4)</f>
        <v/>
      </c>
      <c r="T37" s="38" t="s">
        <v>68</v>
      </c>
      <c r="U37" s="35">
        <f>IF(OR(P38&lt;=Q2,P38&gt;=Q14),0,1)</f>
        <v>0</v>
      </c>
      <c r="BA37" s="54" t="s">
        <v>99</v>
      </c>
    </row>
    <row r="38" spans="1:53" x14ac:dyDescent="0.15">
      <c r="A38" t="str">
        <f>IF(CALENDARIO!B44="","",TRIM(UPPER(CALENDARIO!B44)))</f>
        <v/>
      </c>
      <c r="B38" s="6" t="str">
        <f t="shared" si="2"/>
        <v/>
      </c>
      <c r="C38" s="17" t="str">
        <f t="shared" si="3"/>
        <v/>
      </c>
      <c r="D38" t="str">
        <f t="shared" si="4"/>
        <v/>
      </c>
      <c r="E38" s="17" t="str">
        <f t="shared" si="5"/>
        <v/>
      </c>
      <c r="F38" s="17">
        <f t="shared" si="6"/>
        <v>0</v>
      </c>
      <c r="G38" s="17">
        <f t="shared" si="7"/>
        <v>0</v>
      </c>
      <c r="H38" s="17">
        <f t="shared" si="9"/>
        <v>0</v>
      </c>
      <c r="I38" s="17" t="str">
        <f t="shared" si="8"/>
        <v/>
      </c>
      <c r="J38" s="17">
        <f t="shared" si="10"/>
        <v>0</v>
      </c>
      <c r="K38" s="17" t="str">
        <f>IF(OR($A38="",ISERROR(VLOOKUP($A38,$A$5:$B37,2,FALSE))),"",VLOOKUP($A38,$A$5:$B37,2,FALSE))</f>
        <v/>
      </c>
      <c r="M38" s="40" t="s">
        <v>70</v>
      </c>
      <c r="N38" s="17">
        <f>IF(N37="",0,VALUE(N37))</f>
        <v>0</v>
      </c>
      <c r="P38" s="17">
        <f>IF(P37="",0,VALUE(P37))</f>
        <v>0</v>
      </c>
      <c r="BA38" s="54" t="s">
        <v>100</v>
      </c>
    </row>
    <row r="39" spans="1:53" x14ac:dyDescent="0.15">
      <c r="A39" t="str">
        <f>IF(CALENDARIO!B45="","",TRIM(UPPER(CALENDARIO!B45)))</f>
        <v/>
      </c>
      <c r="B39" s="6" t="str">
        <f t="shared" si="2"/>
        <v/>
      </c>
      <c r="C39" s="17" t="str">
        <f t="shared" si="3"/>
        <v/>
      </c>
      <c r="D39" t="str">
        <f t="shared" si="4"/>
        <v/>
      </c>
      <c r="E39" s="17" t="str">
        <f t="shared" si="5"/>
        <v/>
      </c>
      <c r="F39" s="17">
        <f t="shared" si="6"/>
        <v>0</v>
      </c>
      <c r="G39" s="17">
        <f t="shared" si="7"/>
        <v>0</v>
      </c>
      <c r="H39" s="17">
        <f t="shared" si="9"/>
        <v>0</v>
      </c>
      <c r="I39" s="17" t="str">
        <f t="shared" si="8"/>
        <v/>
      </c>
      <c r="J39" s="17">
        <f t="shared" si="10"/>
        <v>0</v>
      </c>
      <c r="K39" s="17" t="str">
        <f>IF(OR($A39="",ISERROR(VLOOKUP($A39,$A$5:$B38,2,FALSE))),"",VLOOKUP($A39,$A$5:$B38,2,FALSE))</f>
        <v/>
      </c>
      <c r="BA39" s="53" t="s">
        <v>101</v>
      </c>
    </row>
    <row r="40" spans="1:53" x14ac:dyDescent="0.15">
      <c r="A40" t="str">
        <f>IF(CALENDARIO!B46="","",TRIM(UPPER(CALENDARIO!B46)))</f>
        <v/>
      </c>
      <c r="B40" s="6" t="str">
        <f t="shared" si="2"/>
        <v/>
      </c>
      <c r="C40" s="17" t="str">
        <f t="shared" si="3"/>
        <v/>
      </c>
      <c r="D40" t="str">
        <f t="shared" si="4"/>
        <v/>
      </c>
      <c r="E40" s="17" t="str">
        <f t="shared" si="5"/>
        <v/>
      </c>
      <c r="F40" s="17">
        <f t="shared" si="6"/>
        <v>0</v>
      </c>
      <c r="G40" s="17">
        <f t="shared" si="7"/>
        <v>0</v>
      </c>
      <c r="H40" s="17">
        <f t="shared" si="9"/>
        <v>0</v>
      </c>
      <c r="I40" s="17" t="str">
        <f t="shared" si="8"/>
        <v/>
      </c>
      <c r="J40" s="17">
        <f t="shared" si="10"/>
        <v>0</v>
      </c>
      <c r="K40" s="17" t="str">
        <f>IF(OR($A40="",ISERROR(VLOOKUP($A40,$A$5:$B39,2,FALSE))),"",VLOOKUP($A40,$A$5:$B39,2,FALSE))</f>
        <v/>
      </c>
      <c r="BA40" s="53" t="s">
        <v>102</v>
      </c>
    </row>
    <row r="41" spans="1:53" x14ac:dyDescent="0.15">
      <c r="A41" t="str">
        <f>IF(CALENDARIO!B47="","",TRIM(UPPER(CALENDARIO!B47)))</f>
        <v/>
      </c>
      <c r="B41" s="6" t="str">
        <f t="shared" si="2"/>
        <v/>
      </c>
      <c r="C41" s="17" t="str">
        <f t="shared" si="3"/>
        <v/>
      </c>
      <c r="D41" t="str">
        <f t="shared" si="4"/>
        <v/>
      </c>
      <c r="E41" s="17" t="str">
        <f t="shared" si="5"/>
        <v/>
      </c>
      <c r="F41" s="17">
        <f t="shared" si="6"/>
        <v>0</v>
      </c>
      <c r="G41" s="17">
        <f t="shared" si="7"/>
        <v>0</v>
      </c>
      <c r="H41" s="17">
        <f t="shared" si="9"/>
        <v>0</v>
      </c>
      <c r="I41" s="17" t="str">
        <f t="shared" si="8"/>
        <v/>
      </c>
      <c r="J41" s="17">
        <f t="shared" si="10"/>
        <v>0</v>
      </c>
      <c r="K41" s="17" t="str">
        <f>IF(OR($A41="",ISERROR(VLOOKUP($A41,$A$5:$B40,2,FALSE))),"",VLOOKUP($A41,$A$5:$B40,2,FALSE))</f>
        <v/>
      </c>
      <c r="BA41" s="53" t="s">
        <v>103</v>
      </c>
    </row>
    <row r="42" spans="1:53" x14ac:dyDescent="0.15">
      <c r="A42" t="str">
        <f>IF(CALENDARIO!B48="","",TRIM(UPPER(CALENDARIO!B48)))</f>
        <v/>
      </c>
      <c r="B42" s="6" t="str">
        <f t="shared" si="2"/>
        <v/>
      </c>
      <c r="C42" s="17" t="str">
        <f t="shared" si="3"/>
        <v/>
      </c>
      <c r="D42" t="str">
        <f t="shared" si="4"/>
        <v/>
      </c>
      <c r="E42" s="17" t="str">
        <f t="shared" si="5"/>
        <v/>
      </c>
      <c r="F42" s="17">
        <f t="shared" si="6"/>
        <v>0</v>
      </c>
      <c r="G42" s="17">
        <f t="shared" si="7"/>
        <v>0</v>
      </c>
      <c r="H42" s="17">
        <f t="shared" si="9"/>
        <v>0</v>
      </c>
      <c r="I42" s="17" t="str">
        <f t="shared" si="8"/>
        <v/>
      </c>
      <c r="J42" s="17">
        <f t="shared" si="10"/>
        <v>0</v>
      </c>
      <c r="K42" s="17" t="str">
        <f>IF(OR($A42="",ISERROR(VLOOKUP($A42,$A$5:$B41,2,FALSE))),"",VLOOKUP($A42,$A$5:$B41,2,FALSE))</f>
        <v/>
      </c>
      <c r="BA42" s="53" t="s">
        <v>104</v>
      </c>
    </row>
    <row r="43" spans="1:53" x14ac:dyDescent="0.15">
      <c r="A43" t="str">
        <f>IF(CALENDARIO!B49="","",TRIM(UPPER(CALENDARIO!B49)))</f>
        <v/>
      </c>
      <c r="B43" s="6" t="str">
        <f t="shared" si="2"/>
        <v/>
      </c>
      <c r="C43" s="17" t="str">
        <f t="shared" si="3"/>
        <v/>
      </c>
      <c r="D43" t="str">
        <f t="shared" si="4"/>
        <v/>
      </c>
      <c r="E43" s="17" t="str">
        <f t="shared" si="5"/>
        <v/>
      </c>
      <c r="F43" s="17">
        <f t="shared" si="6"/>
        <v>0</v>
      </c>
      <c r="G43" s="17">
        <f t="shared" si="7"/>
        <v>0</v>
      </c>
      <c r="H43" s="17">
        <f t="shared" si="9"/>
        <v>0</v>
      </c>
      <c r="I43" s="17" t="str">
        <f t="shared" si="8"/>
        <v/>
      </c>
      <c r="J43" s="17">
        <f t="shared" si="10"/>
        <v>0</v>
      </c>
      <c r="K43" s="17" t="str">
        <f>IF(OR($A43="",ISERROR(VLOOKUP($A43,$A$5:$B42,2,FALSE))),"",VLOOKUP($A43,$A$5:$B42,2,FALSE))</f>
        <v/>
      </c>
      <c r="BA43" s="53" t="s">
        <v>105</v>
      </c>
    </row>
    <row r="44" spans="1:53" x14ac:dyDescent="0.15">
      <c r="A44" t="str">
        <f>IF(CALENDARIO!B50="","",TRIM(UPPER(CALENDARIO!B50)))</f>
        <v/>
      </c>
      <c r="B44" s="6" t="str">
        <f t="shared" si="2"/>
        <v/>
      </c>
      <c r="C44" s="17" t="str">
        <f t="shared" si="3"/>
        <v/>
      </c>
      <c r="D44" t="str">
        <f t="shared" si="4"/>
        <v/>
      </c>
      <c r="E44" s="17" t="str">
        <f t="shared" si="5"/>
        <v/>
      </c>
      <c r="F44" s="17">
        <f t="shared" si="6"/>
        <v>0</v>
      </c>
      <c r="G44" s="17">
        <f t="shared" si="7"/>
        <v>0</v>
      </c>
      <c r="H44" s="17">
        <f t="shared" si="9"/>
        <v>0</v>
      </c>
      <c r="I44" s="17" t="str">
        <f t="shared" si="8"/>
        <v/>
      </c>
      <c r="J44" s="17">
        <f t="shared" si="10"/>
        <v>0</v>
      </c>
      <c r="K44" s="17" t="str">
        <f>IF(OR($A44="",ISERROR(VLOOKUP($A44,$A$5:$B43,2,FALSE))),"",VLOOKUP($A44,$A$5:$B43,2,FALSE))</f>
        <v/>
      </c>
    </row>
    <row r="45" spans="1:53" x14ac:dyDescent="0.15">
      <c r="A45" t="str">
        <f>IF(CALENDARIO!B51="","",TRIM(UPPER(CALENDARIO!B51)))</f>
        <v/>
      </c>
      <c r="B45" s="6" t="str">
        <f t="shared" si="2"/>
        <v/>
      </c>
      <c r="C45" s="17" t="str">
        <f t="shared" si="3"/>
        <v/>
      </c>
      <c r="D45" t="str">
        <f t="shared" si="4"/>
        <v/>
      </c>
      <c r="E45" s="17" t="str">
        <f t="shared" si="5"/>
        <v/>
      </c>
      <c r="F45" s="17">
        <f t="shared" si="6"/>
        <v>0</v>
      </c>
      <c r="G45" s="17">
        <f t="shared" si="7"/>
        <v>0</v>
      </c>
      <c r="H45" s="17">
        <f t="shared" si="9"/>
        <v>0</v>
      </c>
      <c r="I45" s="17" t="str">
        <f t="shared" si="8"/>
        <v/>
      </c>
      <c r="J45" s="17">
        <f t="shared" si="10"/>
        <v>0</v>
      </c>
      <c r="K45" s="17" t="str">
        <f>IF(OR($A45="",ISERROR(VLOOKUP($A45,$A$5:$B44,2,FALSE))),"",VLOOKUP($A45,$A$5:$B44,2,FALSE))</f>
        <v/>
      </c>
    </row>
    <row r="46" spans="1:53" x14ac:dyDescent="0.15">
      <c r="A46" t="str">
        <f>IF(CALENDARIO!B52="","",TRIM(UPPER(CALENDARIO!B52)))</f>
        <v/>
      </c>
      <c r="B46" s="6" t="str">
        <f t="shared" si="2"/>
        <v/>
      </c>
      <c r="C46" s="17" t="str">
        <f t="shared" si="3"/>
        <v/>
      </c>
      <c r="D46" t="str">
        <f t="shared" si="4"/>
        <v/>
      </c>
      <c r="E46" s="17" t="str">
        <f t="shared" si="5"/>
        <v/>
      </c>
      <c r="F46" s="17">
        <f t="shared" si="6"/>
        <v>0</v>
      </c>
      <c r="G46" s="17">
        <f t="shared" si="7"/>
        <v>0</v>
      </c>
      <c r="H46" s="17">
        <f t="shared" si="9"/>
        <v>0</v>
      </c>
      <c r="I46" s="17" t="str">
        <f t="shared" si="8"/>
        <v/>
      </c>
      <c r="J46" s="17">
        <f t="shared" si="10"/>
        <v>0</v>
      </c>
      <c r="K46" s="17" t="str">
        <f>IF(OR($A46="",ISERROR(VLOOKUP($A46,$A$5:$B45,2,FALSE))),"",VLOOKUP($A46,$A$5:$B45,2,FALSE))</f>
        <v/>
      </c>
    </row>
    <row r="47" spans="1:53" x14ac:dyDescent="0.15">
      <c r="A47" t="str">
        <f>IF(CALENDARIO!B53="","",TRIM(UPPER(CALENDARIO!B53)))</f>
        <v/>
      </c>
      <c r="B47" s="6" t="str">
        <f t="shared" si="2"/>
        <v/>
      </c>
      <c r="C47" s="17" t="str">
        <f t="shared" si="3"/>
        <v/>
      </c>
      <c r="D47" t="str">
        <f t="shared" si="4"/>
        <v/>
      </c>
      <c r="E47" s="17" t="str">
        <f t="shared" si="5"/>
        <v/>
      </c>
      <c r="F47" s="17">
        <f t="shared" si="6"/>
        <v>0</v>
      </c>
      <c r="G47" s="17">
        <f t="shared" si="7"/>
        <v>0</v>
      </c>
      <c r="H47" s="17">
        <f t="shared" si="9"/>
        <v>0</v>
      </c>
      <c r="I47" s="17" t="str">
        <f t="shared" si="8"/>
        <v/>
      </c>
      <c r="J47" s="17">
        <f t="shared" si="10"/>
        <v>0</v>
      </c>
      <c r="K47" s="17" t="str">
        <f>IF(OR($A47="",ISERROR(VLOOKUP($A47,$A$5:$B46,2,FALSE))),"",VLOOKUP($A47,$A$5:$B46,2,FALSE))</f>
        <v/>
      </c>
    </row>
    <row r="48" spans="1:53" x14ac:dyDescent="0.15">
      <c r="A48" t="str">
        <f>IF(CALENDARIO!B54="","",TRIM(UPPER(CALENDARIO!B54)))</f>
        <v/>
      </c>
      <c r="B48" s="6" t="str">
        <f t="shared" si="2"/>
        <v/>
      </c>
      <c r="C48" s="17" t="str">
        <f t="shared" si="3"/>
        <v/>
      </c>
      <c r="D48" t="str">
        <f t="shared" si="4"/>
        <v/>
      </c>
      <c r="E48" s="17" t="str">
        <f t="shared" si="5"/>
        <v/>
      </c>
      <c r="F48" s="17">
        <f t="shared" si="6"/>
        <v>0</v>
      </c>
      <c r="G48" s="17">
        <f t="shared" si="7"/>
        <v>0</v>
      </c>
      <c r="H48" s="17">
        <f t="shared" si="9"/>
        <v>0</v>
      </c>
      <c r="I48" s="17" t="str">
        <f t="shared" si="8"/>
        <v/>
      </c>
      <c r="J48" s="17">
        <f t="shared" si="10"/>
        <v>0</v>
      </c>
      <c r="K48" s="17" t="str">
        <f>IF(OR($A48="",ISERROR(VLOOKUP($A48,$A$5:$B47,2,FALSE))),"",VLOOKUP($A48,$A$5:$B47,2,FALSE))</f>
        <v/>
      </c>
    </row>
    <row r="49" spans="1:11" x14ac:dyDescent="0.15">
      <c r="A49" t="str">
        <f>IF(CALENDARIO!B55="","",TRIM(UPPER(CALENDARIO!B55)))</f>
        <v/>
      </c>
      <c r="B49" s="6" t="str">
        <f t="shared" si="2"/>
        <v/>
      </c>
      <c r="C49" s="17" t="str">
        <f t="shared" si="3"/>
        <v/>
      </c>
      <c r="D49" t="str">
        <f t="shared" si="4"/>
        <v/>
      </c>
      <c r="E49" s="17" t="str">
        <f t="shared" si="5"/>
        <v/>
      </c>
      <c r="F49" s="17">
        <f t="shared" si="6"/>
        <v>0</v>
      </c>
      <c r="G49" s="17">
        <f t="shared" si="7"/>
        <v>0</v>
      </c>
      <c r="H49" s="17">
        <f t="shared" si="9"/>
        <v>0</v>
      </c>
      <c r="I49" s="17" t="str">
        <f t="shared" si="8"/>
        <v/>
      </c>
      <c r="J49" s="17">
        <f t="shared" si="10"/>
        <v>0</v>
      </c>
      <c r="K49" s="17" t="str">
        <f>IF(OR($A49="",ISERROR(VLOOKUP($A49,$A$5:$B48,2,FALSE))),"",VLOOKUP($A49,$A$5:$B48,2,FALSE))</f>
        <v/>
      </c>
    </row>
    <row r="50" spans="1:11" x14ac:dyDescent="0.15">
      <c r="A50" t="str">
        <f>IF(CALENDARIO!B56="","",TRIM(UPPER(CALENDARIO!B56)))</f>
        <v/>
      </c>
      <c r="B50" s="6" t="str">
        <f t="shared" si="2"/>
        <v/>
      </c>
      <c r="C50" s="17" t="str">
        <f t="shared" si="3"/>
        <v/>
      </c>
      <c r="D50" t="str">
        <f t="shared" si="4"/>
        <v/>
      </c>
      <c r="E50" s="17" t="str">
        <f t="shared" si="5"/>
        <v/>
      </c>
      <c r="F50" s="17">
        <f t="shared" si="6"/>
        <v>0</v>
      </c>
      <c r="G50" s="17">
        <f t="shared" si="7"/>
        <v>0</v>
      </c>
      <c r="H50" s="17">
        <f t="shared" si="9"/>
        <v>0</v>
      </c>
      <c r="I50" s="17" t="str">
        <f t="shared" si="8"/>
        <v/>
      </c>
      <c r="J50" s="17">
        <f t="shared" si="10"/>
        <v>0</v>
      </c>
      <c r="K50" s="17" t="str">
        <f>IF(OR($A50="",ISERROR(VLOOKUP($A50,$A$5:$B49,2,FALSE))),"",VLOOKUP($A50,$A$5:$B49,2,FALSE))</f>
        <v/>
      </c>
    </row>
    <row r="51" spans="1:11" x14ac:dyDescent="0.15">
      <c r="A51" t="str">
        <f>IF(CALENDARIO!B57="","",TRIM(UPPER(CALENDARIO!B57)))</f>
        <v/>
      </c>
      <c r="B51" s="6" t="str">
        <f t="shared" si="2"/>
        <v/>
      </c>
      <c r="C51" s="17" t="str">
        <f t="shared" si="3"/>
        <v/>
      </c>
      <c r="D51" t="str">
        <f t="shared" si="4"/>
        <v/>
      </c>
      <c r="E51" s="17" t="str">
        <f t="shared" si="5"/>
        <v/>
      </c>
      <c r="F51" s="17">
        <f t="shared" si="6"/>
        <v>0</v>
      </c>
      <c r="G51" s="17">
        <f t="shared" si="7"/>
        <v>0</v>
      </c>
      <c r="H51" s="17">
        <f t="shared" si="9"/>
        <v>0</v>
      </c>
      <c r="I51" s="17" t="str">
        <f t="shared" si="8"/>
        <v/>
      </c>
      <c r="J51" s="17">
        <f t="shared" si="10"/>
        <v>0</v>
      </c>
      <c r="K51" s="17" t="str">
        <f>IF(OR($A51="",ISERROR(VLOOKUP($A51,$A$5:$B50,2,FALSE))),"",VLOOKUP($A51,$A$5:$B50,2,FALSE))</f>
        <v/>
      </c>
    </row>
    <row r="52" spans="1:11" x14ac:dyDescent="0.15">
      <c r="A52" t="str">
        <f>IF(CALENDARIO!B58="","",TRIM(UPPER(CALENDARIO!B58)))</f>
        <v/>
      </c>
      <c r="B52" s="6" t="str">
        <f t="shared" si="2"/>
        <v/>
      </c>
      <c r="C52" s="17" t="str">
        <f t="shared" si="3"/>
        <v/>
      </c>
      <c r="D52" t="str">
        <f t="shared" si="4"/>
        <v/>
      </c>
      <c r="E52" s="17" t="str">
        <f t="shared" si="5"/>
        <v/>
      </c>
      <c r="F52" s="17">
        <f t="shared" si="6"/>
        <v>0</v>
      </c>
      <c r="G52" s="17">
        <f t="shared" si="7"/>
        <v>0</v>
      </c>
      <c r="H52" s="17">
        <f t="shared" si="9"/>
        <v>0</v>
      </c>
      <c r="I52" s="17" t="str">
        <f t="shared" si="8"/>
        <v/>
      </c>
      <c r="J52" s="17">
        <f t="shared" si="10"/>
        <v>0</v>
      </c>
      <c r="K52" s="17" t="str">
        <f>IF(OR($A52="",ISERROR(VLOOKUP($A52,$A$5:$B51,2,FALSE))),"",VLOOKUP($A52,$A$5:$B51,2,FALSE))</f>
        <v/>
      </c>
    </row>
    <row r="53" spans="1:11" x14ac:dyDescent="0.15">
      <c r="A53" t="str">
        <f>IF(CALENDARIO!B59="","",TRIM(UPPER(CALENDARIO!B59)))</f>
        <v/>
      </c>
      <c r="B53" s="6" t="str">
        <f t="shared" si="2"/>
        <v/>
      </c>
      <c r="C53" s="17" t="str">
        <f t="shared" si="3"/>
        <v/>
      </c>
      <c r="D53" t="str">
        <f t="shared" si="4"/>
        <v/>
      </c>
      <c r="E53" s="17" t="str">
        <f t="shared" si="5"/>
        <v/>
      </c>
      <c r="F53" s="17">
        <f t="shared" si="6"/>
        <v>0</v>
      </c>
      <c r="G53" s="17">
        <f t="shared" si="7"/>
        <v>0</v>
      </c>
      <c r="H53" s="17">
        <f t="shared" si="9"/>
        <v>0</v>
      </c>
      <c r="I53" s="17" t="str">
        <f t="shared" si="8"/>
        <v/>
      </c>
      <c r="J53" s="17">
        <f t="shared" si="10"/>
        <v>0</v>
      </c>
      <c r="K53" s="17" t="str">
        <f>IF(OR($A53="",ISERROR(VLOOKUP($A53,$A$5:$B52,2,FALSE))),"",VLOOKUP($A53,$A$5:$B52,2,FALSE))</f>
        <v/>
      </c>
    </row>
    <row r="54" spans="1:11" x14ac:dyDescent="0.15">
      <c r="A54" t="str">
        <f>IF(CALENDARIO!B60="","",TRIM(UPPER(CALENDARIO!B60)))</f>
        <v/>
      </c>
      <c r="B54" s="6" t="str">
        <f t="shared" si="2"/>
        <v/>
      </c>
      <c r="C54" s="17" t="str">
        <f t="shared" si="3"/>
        <v/>
      </c>
      <c r="D54" t="str">
        <f t="shared" si="4"/>
        <v/>
      </c>
      <c r="E54" s="17" t="str">
        <f t="shared" si="5"/>
        <v/>
      </c>
      <c r="F54" s="17">
        <f t="shared" si="6"/>
        <v>0</v>
      </c>
      <c r="G54" s="17">
        <f t="shared" si="7"/>
        <v>0</v>
      </c>
      <c r="H54" s="17">
        <f t="shared" si="9"/>
        <v>0</v>
      </c>
      <c r="I54" s="17" t="str">
        <f t="shared" si="8"/>
        <v/>
      </c>
      <c r="J54" s="17">
        <f t="shared" si="10"/>
        <v>0</v>
      </c>
      <c r="K54" s="17" t="str">
        <f>IF(OR($A54="",ISERROR(VLOOKUP($A54,$A$5:$B53,2,FALSE))),"",VLOOKUP($A54,$A$5:$B53,2,FALSE))</f>
        <v/>
      </c>
    </row>
    <row r="55" spans="1:11" x14ac:dyDescent="0.15">
      <c r="A55" t="str">
        <f>IF(CALENDARIO!B61="","",TRIM(UPPER(CALENDARIO!B61)))</f>
        <v/>
      </c>
      <c r="B55" s="6" t="str">
        <f t="shared" si="2"/>
        <v/>
      </c>
      <c r="C55" s="17" t="str">
        <f t="shared" si="3"/>
        <v/>
      </c>
      <c r="D55" t="str">
        <f t="shared" si="4"/>
        <v/>
      </c>
      <c r="E55" s="17" t="str">
        <f t="shared" si="5"/>
        <v/>
      </c>
      <c r="F55" s="17">
        <f t="shared" si="6"/>
        <v>0</v>
      </c>
      <c r="G55" s="17">
        <f t="shared" si="7"/>
        <v>0</v>
      </c>
      <c r="H55" s="17">
        <f t="shared" si="9"/>
        <v>0</v>
      </c>
      <c r="I55" s="17" t="str">
        <f t="shared" si="8"/>
        <v/>
      </c>
      <c r="J55" s="17">
        <f t="shared" si="10"/>
        <v>0</v>
      </c>
      <c r="K55" s="17" t="str">
        <f>IF(OR($A55="",ISERROR(VLOOKUP($A55,$A$5:$B54,2,FALSE))),"",VLOOKUP($A55,$A$5:$B54,2,FALSE))</f>
        <v/>
      </c>
    </row>
    <row r="56" spans="1:11" x14ac:dyDescent="0.15">
      <c r="A56" t="str">
        <f>IF(CALENDARIO!B62="","",TRIM(UPPER(CALENDARIO!B62)))</f>
        <v/>
      </c>
      <c r="B56" s="6" t="str">
        <f t="shared" si="2"/>
        <v/>
      </c>
      <c r="C56" s="17" t="str">
        <f t="shared" si="3"/>
        <v/>
      </c>
      <c r="D56" t="str">
        <f t="shared" si="4"/>
        <v/>
      </c>
      <c r="E56" s="17" t="str">
        <f t="shared" si="5"/>
        <v/>
      </c>
      <c r="F56" s="17">
        <f t="shared" si="6"/>
        <v>0</v>
      </c>
      <c r="G56" s="17">
        <f t="shared" si="7"/>
        <v>0</v>
      </c>
      <c r="H56" s="17">
        <f t="shared" si="9"/>
        <v>0</v>
      </c>
      <c r="I56" s="17" t="str">
        <f t="shared" si="8"/>
        <v/>
      </c>
      <c r="J56" s="17">
        <f t="shared" si="10"/>
        <v>0</v>
      </c>
      <c r="K56" s="17" t="str">
        <f>IF(OR($A56="",ISERROR(VLOOKUP($A56,$A$5:$B55,2,FALSE))),"",VLOOKUP($A56,$A$5:$B55,2,FALSE))</f>
        <v/>
      </c>
    </row>
    <row r="57" spans="1:11" x14ac:dyDescent="0.15">
      <c r="A57" t="str">
        <f>IF(CALENDARIO!B63="","",TRIM(UPPER(CALENDARIO!B63)))</f>
        <v/>
      </c>
      <c r="B57" s="6" t="str">
        <f t="shared" si="2"/>
        <v/>
      </c>
      <c r="C57" s="17" t="str">
        <f t="shared" si="3"/>
        <v/>
      </c>
      <c r="D57" t="str">
        <f t="shared" si="4"/>
        <v/>
      </c>
      <c r="E57" s="17" t="str">
        <f t="shared" si="5"/>
        <v/>
      </c>
      <c r="F57" s="17">
        <f t="shared" si="6"/>
        <v>0</v>
      </c>
      <c r="G57" s="17">
        <f t="shared" si="7"/>
        <v>0</v>
      </c>
      <c r="H57" s="17">
        <f t="shared" si="9"/>
        <v>0</v>
      </c>
      <c r="I57" s="17" t="str">
        <f t="shared" si="8"/>
        <v/>
      </c>
      <c r="J57" s="17">
        <f t="shared" si="10"/>
        <v>0</v>
      </c>
      <c r="K57" s="17" t="str">
        <f>IF(OR($A57="",ISERROR(VLOOKUP($A57,$A$5:$B56,2,FALSE))),"",VLOOKUP($A57,$A$5:$B56,2,FALSE))</f>
        <v/>
      </c>
    </row>
    <row r="58" spans="1:11" x14ac:dyDescent="0.15">
      <c r="A58" t="str">
        <f>IF(CALENDARIO!B64="","",TRIM(UPPER(CALENDARIO!B64)))</f>
        <v/>
      </c>
      <c r="B58" s="6" t="str">
        <f t="shared" si="2"/>
        <v/>
      </c>
      <c r="C58" s="17" t="str">
        <f t="shared" si="3"/>
        <v/>
      </c>
      <c r="D58" t="str">
        <f t="shared" si="4"/>
        <v/>
      </c>
      <c r="E58" s="17" t="str">
        <f t="shared" si="5"/>
        <v/>
      </c>
      <c r="F58" s="17">
        <f t="shared" si="6"/>
        <v>0</v>
      </c>
      <c r="G58" s="17">
        <f t="shared" si="7"/>
        <v>0</v>
      </c>
      <c r="H58" s="17">
        <f t="shared" si="9"/>
        <v>0</v>
      </c>
      <c r="I58" s="17" t="str">
        <f t="shared" si="8"/>
        <v/>
      </c>
      <c r="J58" s="17">
        <f t="shared" si="10"/>
        <v>0</v>
      </c>
      <c r="K58" s="17" t="str">
        <f>IF(OR($A58="",ISERROR(VLOOKUP($A58,$A$5:$B57,2,FALSE))),"",VLOOKUP($A58,$A$5:$B57,2,FALSE))</f>
        <v/>
      </c>
    </row>
    <row r="59" spans="1:11" x14ac:dyDescent="0.15">
      <c r="A59" t="str">
        <f>IF(CALENDARIO!B65="","",TRIM(UPPER(CALENDARIO!B65)))</f>
        <v/>
      </c>
      <c r="B59" s="6" t="str">
        <f t="shared" si="2"/>
        <v/>
      </c>
      <c r="C59" s="17" t="str">
        <f t="shared" si="3"/>
        <v/>
      </c>
      <c r="D59" t="str">
        <f t="shared" si="4"/>
        <v/>
      </c>
      <c r="E59" s="17" t="str">
        <f t="shared" si="5"/>
        <v/>
      </c>
      <c r="F59" s="17">
        <f t="shared" si="6"/>
        <v>0</v>
      </c>
      <c r="G59" s="17">
        <f t="shared" si="7"/>
        <v>0</v>
      </c>
      <c r="H59" s="17">
        <f t="shared" si="9"/>
        <v>0</v>
      </c>
      <c r="I59" s="17" t="str">
        <f t="shared" si="8"/>
        <v/>
      </c>
      <c r="J59" s="17">
        <f t="shared" si="10"/>
        <v>0</v>
      </c>
      <c r="K59" s="17" t="str">
        <f>IF(OR($A59="",ISERROR(VLOOKUP($A59,$A$5:$B58,2,FALSE))),"",VLOOKUP($A59,$A$5:$B58,2,FALSE))</f>
        <v/>
      </c>
    </row>
    <row r="60" spans="1:11" x14ac:dyDescent="0.15">
      <c r="A60" t="str">
        <f>IF(CALENDARIO!B66="","",TRIM(UPPER(CALENDARIO!B66)))</f>
        <v/>
      </c>
      <c r="B60" s="6" t="str">
        <f t="shared" si="2"/>
        <v/>
      </c>
      <c r="C60" s="17" t="str">
        <f t="shared" si="3"/>
        <v/>
      </c>
      <c r="D60" t="str">
        <f t="shared" si="4"/>
        <v/>
      </c>
      <c r="E60" s="17" t="str">
        <f t="shared" si="5"/>
        <v/>
      </c>
      <c r="F60" s="17">
        <f t="shared" si="6"/>
        <v>0</v>
      </c>
      <c r="G60" s="17">
        <f t="shared" si="7"/>
        <v>0</v>
      </c>
      <c r="H60" s="17">
        <f t="shared" si="9"/>
        <v>0</v>
      </c>
      <c r="I60" s="17" t="str">
        <f t="shared" si="8"/>
        <v/>
      </c>
      <c r="J60" s="17">
        <f t="shared" si="10"/>
        <v>0</v>
      </c>
      <c r="K60" s="17" t="str">
        <f>IF(OR($A60="",ISERROR(VLOOKUP($A60,$A$5:$B59,2,FALSE))),"",VLOOKUP($A60,$A$5:$B59,2,FALSE))</f>
        <v/>
      </c>
    </row>
    <row r="61" spans="1:11" x14ac:dyDescent="0.15">
      <c r="A61" t="str">
        <f>IF(CALENDARIO!B67="","",TRIM(UPPER(CALENDARIO!B67)))</f>
        <v/>
      </c>
      <c r="B61" s="6" t="str">
        <f t="shared" si="2"/>
        <v/>
      </c>
      <c r="C61" s="17" t="str">
        <f t="shared" si="3"/>
        <v/>
      </c>
      <c r="D61" t="str">
        <f t="shared" si="4"/>
        <v/>
      </c>
      <c r="E61" s="17" t="str">
        <f t="shared" si="5"/>
        <v/>
      </c>
      <c r="F61" s="17">
        <f t="shared" si="6"/>
        <v>0</v>
      </c>
      <c r="G61" s="17">
        <f t="shared" si="7"/>
        <v>0</v>
      </c>
      <c r="H61" s="17">
        <f t="shared" si="9"/>
        <v>0</v>
      </c>
      <c r="I61" s="17" t="str">
        <f t="shared" si="8"/>
        <v/>
      </c>
      <c r="J61" s="17">
        <f t="shared" si="10"/>
        <v>0</v>
      </c>
      <c r="K61" s="17" t="str">
        <f>IF(OR($A61="",ISERROR(VLOOKUP($A61,$A$5:$B60,2,FALSE))),"",VLOOKUP($A61,$A$5:$B60,2,FALSE))</f>
        <v/>
      </c>
    </row>
    <row r="62" spans="1:11" x14ac:dyDescent="0.15">
      <c r="A62" t="str">
        <f>IF(CALENDARIO!B68="","",TRIM(UPPER(CALENDARIO!B68)))</f>
        <v/>
      </c>
      <c r="B62" s="6" t="str">
        <f t="shared" si="2"/>
        <v/>
      </c>
      <c r="C62" s="17" t="str">
        <f t="shared" si="3"/>
        <v/>
      </c>
      <c r="D62" t="str">
        <f t="shared" si="4"/>
        <v/>
      </c>
      <c r="E62" s="17" t="str">
        <f t="shared" si="5"/>
        <v/>
      </c>
      <c r="F62" s="17">
        <f t="shared" si="6"/>
        <v>0</v>
      </c>
      <c r="G62" s="17">
        <f t="shared" si="7"/>
        <v>0</v>
      </c>
      <c r="H62" s="17">
        <f t="shared" si="9"/>
        <v>0</v>
      </c>
      <c r="I62" s="17" t="str">
        <f t="shared" si="8"/>
        <v/>
      </c>
      <c r="J62" s="17">
        <f t="shared" si="10"/>
        <v>0</v>
      </c>
      <c r="K62" s="17" t="str">
        <f>IF(OR($A62="",ISERROR(VLOOKUP($A62,$A$5:$B61,2,FALSE))),"",VLOOKUP($A62,$A$5:$B61,2,FALSE))</f>
        <v/>
      </c>
    </row>
    <row r="63" spans="1:11" x14ac:dyDescent="0.15">
      <c r="A63" t="str">
        <f>IF(CALENDARIO!B69="","",TRIM(UPPER(CALENDARIO!B69)))</f>
        <v/>
      </c>
      <c r="B63" s="6" t="str">
        <f t="shared" si="2"/>
        <v/>
      </c>
      <c r="C63" s="17" t="str">
        <f t="shared" si="3"/>
        <v/>
      </c>
      <c r="D63" t="str">
        <f t="shared" si="4"/>
        <v/>
      </c>
      <c r="E63" s="17" t="str">
        <f t="shared" si="5"/>
        <v/>
      </c>
      <c r="F63" s="17">
        <f t="shared" si="6"/>
        <v>0</v>
      </c>
      <c r="G63" s="17">
        <f t="shared" si="7"/>
        <v>0</v>
      </c>
      <c r="H63" s="17">
        <f t="shared" si="9"/>
        <v>0</v>
      </c>
      <c r="I63" s="17" t="str">
        <f t="shared" si="8"/>
        <v/>
      </c>
      <c r="J63" s="17">
        <f t="shared" si="10"/>
        <v>0</v>
      </c>
      <c r="K63" s="17" t="str">
        <f>IF(OR($A63="",ISERROR(VLOOKUP($A63,$A$5:$B62,2,FALSE))),"",VLOOKUP($A63,$A$5:$B62,2,FALSE))</f>
        <v/>
      </c>
    </row>
    <row r="64" spans="1:11" x14ac:dyDescent="0.15">
      <c r="A64" t="str">
        <f>IF(CALENDARIO!B70="","",TRIM(UPPER(CALENDARIO!B70)))</f>
        <v/>
      </c>
      <c r="B64" s="6" t="str">
        <f t="shared" si="2"/>
        <v/>
      </c>
      <c r="C64" s="17" t="str">
        <f t="shared" si="3"/>
        <v/>
      </c>
      <c r="D64" t="str">
        <f t="shared" si="4"/>
        <v/>
      </c>
      <c r="E64" s="17" t="str">
        <f t="shared" si="5"/>
        <v/>
      </c>
      <c r="F64" s="17">
        <f t="shared" si="6"/>
        <v>0</v>
      </c>
      <c r="G64" s="17">
        <f t="shared" si="7"/>
        <v>0</v>
      </c>
      <c r="H64" s="17">
        <f t="shared" si="9"/>
        <v>0</v>
      </c>
      <c r="I64" s="17" t="str">
        <f t="shared" si="8"/>
        <v/>
      </c>
      <c r="J64" s="17">
        <f t="shared" si="10"/>
        <v>0</v>
      </c>
      <c r="K64" s="17" t="str">
        <f>IF(OR($A64="",ISERROR(VLOOKUP($A64,$A$5:$B63,2,FALSE))),"",VLOOKUP($A64,$A$5:$B63,2,FALSE))</f>
        <v/>
      </c>
    </row>
    <row r="65" spans="1:11" x14ac:dyDescent="0.15">
      <c r="A65" t="str">
        <f>IF(CALENDARIO!B71="","",TRIM(UPPER(CALENDARIO!B71)))</f>
        <v/>
      </c>
      <c r="B65" s="6" t="str">
        <f t="shared" si="2"/>
        <v/>
      </c>
      <c r="C65" s="17" t="str">
        <f t="shared" si="3"/>
        <v/>
      </c>
      <c r="D65" t="str">
        <f t="shared" si="4"/>
        <v/>
      </c>
      <c r="E65" s="17" t="str">
        <f t="shared" si="5"/>
        <v/>
      </c>
      <c r="F65" s="17">
        <f t="shared" si="6"/>
        <v>0</v>
      </c>
      <c r="G65" s="17">
        <f t="shared" si="7"/>
        <v>0</v>
      </c>
      <c r="H65" s="17">
        <f t="shared" si="9"/>
        <v>0</v>
      </c>
      <c r="I65" s="17" t="str">
        <f t="shared" si="8"/>
        <v/>
      </c>
      <c r="J65" s="17">
        <f t="shared" si="10"/>
        <v>0</v>
      </c>
      <c r="K65" s="17" t="str">
        <f>IF(OR($A65="",ISERROR(VLOOKUP($A65,$A$5:$B64,2,FALSE))),"",VLOOKUP($A65,$A$5:$B64,2,FALSE))</f>
        <v/>
      </c>
    </row>
    <row r="66" spans="1:11" x14ac:dyDescent="0.15">
      <c r="A66" t="str">
        <f>IF(CALENDARIO!B72="","",TRIM(UPPER(CALENDARIO!B72)))</f>
        <v/>
      </c>
      <c r="B66" s="6" t="str">
        <f t="shared" si="2"/>
        <v/>
      </c>
      <c r="C66" s="17" t="str">
        <f t="shared" si="3"/>
        <v/>
      </c>
      <c r="D66" t="str">
        <f t="shared" si="4"/>
        <v/>
      </c>
      <c r="E66" s="17" t="str">
        <f t="shared" si="5"/>
        <v/>
      </c>
      <c r="F66" s="17">
        <f t="shared" si="6"/>
        <v>0</v>
      </c>
      <c r="G66" s="17">
        <f t="shared" si="7"/>
        <v>0</v>
      </c>
      <c r="H66" s="17">
        <f t="shared" si="9"/>
        <v>0</v>
      </c>
      <c r="I66" s="17" t="str">
        <f t="shared" si="8"/>
        <v/>
      </c>
      <c r="J66" s="17">
        <f t="shared" si="10"/>
        <v>0</v>
      </c>
      <c r="K66" s="17" t="str">
        <f>IF(OR($A66="",ISERROR(VLOOKUP($A66,$A$5:$B65,2,FALSE))),"",VLOOKUP($A66,$A$5:$B65,2,FALSE))</f>
        <v/>
      </c>
    </row>
    <row r="67" spans="1:11" x14ac:dyDescent="0.15">
      <c r="A67" t="str">
        <f>IF(CALENDARIO!B73="","",TRIM(UPPER(CALENDARIO!B73)))</f>
        <v/>
      </c>
      <c r="B67" s="6" t="str">
        <f t="shared" si="2"/>
        <v/>
      </c>
      <c r="C67" s="17" t="str">
        <f t="shared" si="3"/>
        <v/>
      </c>
      <c r="D67" t="str">
        <f t="shared" si="4"/>
        <v/>
      </c>
      <c r="E67" s="17" t="str">
        <f t="shared" si="5"/>
        <v/>
      </c>
      <c r="F67" s="17">
        <f t="shared" si="6"/>
        <v>0</v>
      </c>
      <c r="G67" s="17">
        <f t="shared" si="7"/>
        <v>0</v>
      </c>
      <c r="H67" s="17">
        <f t="shared" si="9"/>
        <v>0</v>
      </c>
      <c r="I67" s="17" t="str">
        <f t="shared" si="8"/>
        <v/>
      </c>
      <c r="J67" s="17">
        <f t="shared" si="10"/>
        <v>0</v>
      </c>
      <c r="K67" s="17" t="str">
        <f>IF(OR($A67="",ISERROR(VLOOKUP($A67,$A$5:$B66,2,FALSE))),"",VLOOKUP($A67,$A$5:$B66,2,FALSE))</f>
        <v/>
      </c>
    </row>
    <row r="68" spans="1:11" x14ac:dyDescent="0.15">
      <c r="A68" t="str">
        <f>IF(CALENDARIO!B74="","",TRIM(UPPER(CALENDARIO!B74)))</f>
        <v/>
      </c>
      <c r="B68" s="6" t="str">
        <f t="shared" si="2"/>
        <v/>
      </c>
      <c r="C68" s="17" t="str">
        <f t="shared" si="3"/>
        <v/>
      </c>
      <c r="D68" t="str">
        <f t="shared" si="4"/>
        <v/>
      </c>
      <c r="E68" s="17" t="str">
        <f t="shared" si="5"/>
        <v/>
      </c>
      <c r="F68" s="17">
        <f t="shared" si="6"/>
        <v>0</v>
      </c>
      <c r="G68" s="17">
        <f t="shared" si="7"/>
        <v>0</v>
      </c>
      <c r="H68" s="17">
        <f t="shared" si="9"/>
        <v>0</v>
      </c>
      <c r="I68" s="17" t="str">
        <f t="shared" si="8"/>
        <v/>
      </c>
      <c r="J68" s="17">
        <f t="shared" si="10"/>
        <v>0</v>
      </c>
      <c r="K68" s="17" t="str">
        <f>IF(OR($A68="",ISERROR(VLOOKUP($A68,$A$5:$B67,2,FALSE))),"",VLOOKUP($A68,$A$5:$B67,2,FALSE))</f>
        <v/>
      </c>
    </row>
    <row r="69" spans="1:11" x14ac:dyDescent="0.15">
      <c r="A69" t="str">
        <f>IF(CALENDARIO!B75="","",TRIM(UPPER(CALENDARIO!B75)))</f>
        <v/>
      </c>
      <c r="B69" s="6" t="str">
        <f t="shared" si="2"/>
        <v/>
      </c>
      <c r="C69" s="17" t="str">
        <f t="shared" si="3"/>
        <v/>
      </c>
      <c r="D69" t="str">
        <f t="shared" si="4"/>
        <v/>
      </c>
      <c r="E69" s="17" t="str">
        <f t="shared" si="5"/>
        <v/>
      </c>
      <c r="F69" s="17">
        <f t="shared" si="6"/>
        <v>0</v>
      </c>
      <c r="G69" s="17">
        <f t="shared" si="7"/>
        <v>0</v>
      </c>
      <c r="H69" s="17">
        <f t="shared" si="9"/>
        <v>0</v>
      </c>
      <c r="I69" s="17" t="str">
        <f t="shared" si="8"/>
        <v/>
      </c>
      <c r="J69" s="17">
        <f t="shared" si="10"/>
        <v>0</v>
      </c>
      <c r="K69" s="17" t="str">
        <f>IF(OR($A69="",ISERROR(VLOOKUP($A69,$A$5:$B68,2,FALSE))),"",VLOOKUP($A69,$A$5:$B68,2,FALSE))</f>
        <v/>
      </c>
    </row>
    <row r="70" spans="1:11" x14ac:dyDescent="0.15">
      <c r="A70" t="str">
        <f>IF(CALENDARIO!B76="","",TRIM(UPPER(CALENDARIO!B76)))</f>
        <v/>
      </c>
      <c r="B70" s="6" t="str">
        <f t="shared" ref="B70:B133" si="14">IF(A70="","",IF(OR(UPPER(LEFT(A70))="X",UPPER(LEFT(A70))="Y",UPPER(LEFT(A70))="Z"),MID(A70,2,LEN(A70)-2),LEFT(A70,LEN(A70)-1)))</f>
        <v/>
      </c>
      <c r="C70" s="17" t="str">
        <f t="shared" ref="C70:C133" si="15">IF(A70="","",RIGHT(A70,1))</f>
        <v/>
      </c>
      <c r="D70" t="str">
        <f t="shared" ref="D70:D133" si="16">IF(A70="","",IF(UPPER(LEFT(A70))="Y",MOD(VALUE("1"&amp;B70),23),IF(UPPER(LEFT(A70))="Z",MOD(VALUE("2"&amp;B70),23),MOD(B70,23))))</f>
        <v/>
      </c>
      <c r="E70" s="17" t="str">
        <f t="shared" ref="E70:E133" si="17">IF(A70="","",MID("TRWAGMYFPDXBNJZSQVHLCKE",D70+1,1))</f>
        <v/>
      </c>
      <c r="F70" s="17">
        <f t="shared" ref="F70:F133" si="18">IF(AND(A70&lt;&gt;"",C70=E70),1,0)</f>
        <v>0</v>
      </c>
      <c r="G70" s="17">
        <f t="shared" ref="G70:G133" si="19">IF(A70="",0,1)</f>
        <v>0</v>
      </c>
      <c r="H70" s="17">
        <f t="shared" si="9"/>
        <v>0</v>
      </c>
      <c r="I70" s="17" t="str">
        <f t="shared" ref="I70:I133" si="20">IF(A70="","",A70)</f>
        <v/>
      </c>
      <c r="J70" s="17">
        <f t="shared" si="10"/>
        <v>0</v>
      </c>
      <c r="K70" s="17" t="str">
        <f>IF(OR($A70="",ISERROR(VLOOKUP($A70,$A$5:$B69,2,FALSE))),"",VLOOKUP($A70,$A$5:$B69,2,FALSE))</f>
        <v/>
      </c>
    </row>
    <row r="71" spans="1:11" x14ac:dyDescent="0.15">
      <c r="A71" t="str">
        <f>IF(CALENDARIO!B77="","",TRIM(UPPER(CALENDARIO!B77)))</f>
        <v/>
      </c>
      <c r="B71" s="6" t="str">
        <f t="shared" si="14"/>
        <v/>
      </c>
      <c r="C71" s="17" t="str">
        <f t="shared" si="15"/>
        <v/>
      </c>
      <c r="D71" t="str">
        <f t="shared" si="16"/>
        <v/>
      </c>
      <c r="E71" s="17" t="str">
        <f t="shared" si="17"/>
        <v/>
      </c>
      <c r="F71" s="17">
        <f t="shared" si="18"/>
        <v>0</v>
      </c>
      <c r="G71" s="17">
        <f t="shared" si="19"/>
        <v>0</v>
      </c>
      <c r="H71" s="17">
        <f t="shared" ref="H71:H134" si="21">IF(A71="",0,H70+1)</f>
        <v>0</v>
      </c>
      <c r="I71" s="17" t="str">
        <f t="shared" si="20"/>
        <v/>
      </c>
      <c r="J71" s="17">
        <f t="shared" ref="J71:J134" si="22">IF(K71="",0,1)</f>
        <v>0</v>
      </c>
      <c r="K71" s="17" t="str">
        <f>IF(OR($A71="",ISERROR(VLOOKUP($A71,$A$5:$B70,2,FALSE))),"",VLOOKUP($A71,$A$5:$B70,2,FALSE))</f>
        <v/>
      </c>
    </row>
    <row r="72" spans="1:11" x14ac:dyDescent="0.15">
      <c r="A72" t="str">
        <f>IF(CALENDARIO!B78="","",TRIM(UPPER(CALENDARIO!B78)))</f>
        <v/>
      </c>
      <c r="B72" s="6" t="str">
        <f t="shared" si="14"/>
        <v/>
      </c>
      <c r="C72" s="17" t="str">
        <f t="shared" si="15"/>
        <v/>
      </c>
      <c r="D72" t="str">
        <f t="shared" si="16"/>
        <v/>
      </c>
      <c r="E72" s="17" t="str">
        <f t="shared" si="17"/>
        <v/>
      </c>
      <c r="F72" s="17">
        <f t="shared" si="18"/>
        <v>0</v>
      </c>
      <c r="G72" s="17">
        <f t="shared" si="19"/>
        <v>0</v>
      </c>
      <c r="H72" s="17">
        <f t="shared" si="21"/>
        <v>0</v>
      </c>
      <c r="I72" s="17" t="str">
        <f t="shared" si="20"/>
        <v/>
      </c>
      <c r="J72" s="17">
        <f t="shared" si="22"/>
        <v>0</v>
      </c>
      <c r="K72" s="17" t="str">
        <f>IF(OR($A72="",ISERROR(VLOOKUP($A72,$A$5:$B71,2,FALSE))),"",VLOOKUP($A72,$A$5:$B71,2,FALSE))</f>
        <v/>
      </c>
    </row>
    <row r="73" spans="1:11" x14ac:dyDescent="0.15">
      <c r="A73" t="str">
        <f>IF(CALENDARIO!B79="","",TRIM(UPPER(CALENDARIO!B79)))</f>
        <v/>
      </c>
      <c r="B73" s="6" t="str">
        <f t="shared" si="14"/>
        <v/>
      </c>
      <c r="C73" s="17" t="str">
        <f t="shared" si="15"/>
        <v/>
      </c>
      <c r="D73" t="str">
        <f t="shared" si="16"/>
        <v/>
      </c>
      <c r="E73" s="17" t="str">
        <f t="shared" si="17"/>
        <v/>
      </c>
      <c r="F73" s="17">
        <f t="shared" si="18"/>
        <v>0</v>
      </c>
      <c r="G73" s="17">
        <f t="shared" si="19"/>
        <v>0</v>
      </c>
      <c r="H73" s="17">
        <f t="shared" si="21"/>
        <v>0</v>
      </c>
      <c r="I73" s="17" t="str">
        <f t="shared" si="20"/>
        <v/>
      </c>
      <c r="J73" s="17">
        <f t="shared" si="22"/>
        <v>0</v>
      </c>
      <c r="K73" s="17" t="str">
        <f>IF(OR($A73="",ISERROR(VLOOKUP($A73,$A$5:$B72,2,FALSE))),"",VLOOKUP($A73,$A$5:$B72,2,FALSE))</f>
        <v/>
      </c>
    </row>
    <row r="74" spans="1:11" x14ac:dyDescent="0.15">
      <c r="A74" t="str">
        <f>IF(CALENDARIO!B80="","",TRIM(UPPER(CALENDARIO!B80)))</f>
        <v/>
      </c>
      <c r="B74" s="6" t="str">
        <f t="shared" si="14"/>
        <v/>
      </c>
      <c r="C74" s="17" t="str">
        <f t="shared" si="15"/>
        <v/>
      </c>
      <c r="D74" t="str">
        <f t="shared" si="16"/>
        <v/>
      </c>
      <c r="E74" s="17" t="str">
        <f t="shared" si="17"/>
        <v/>
      </c>
      <c r="F74" s="17">
        <f t="shared" si="18"/>
        <v>0</v>
      </c>
      <c r="G74" s="17">
        <f t="shared" si="19"/>
        <v>0</v>
      </c>
      <c r="H74" s="17">
        <f t="shared" si="21"/>
        <v>0</v>
      </c>
      <c r="I74" s="17" t="str">
        <f t="shared" si="20"/>
        <v/>
      </c>
      <c r="J74" s="17">
        <f t="shared" si="22"/>
        <v>0</v>
      </c>
      <c r="K74" s="17" t="str">
        <f>IF(OR($A74="",ISERROR(VLOOKUP($A74,$A$5:$B73,2,FALSE))),"",VLOOKUP($A74,$A$5:$B73,2,FALSE))</f>
        <v/>
      </c>
    </row>
    <row r="75" spans="1:11" x14ac:dyDescent="0.15">
      <c r="A75" t="str">
        <f>IF(CALENDARIO!B81="","",TRIM(UPPER(CALENDARIO!B81)))</f>
        <v/>
      </c>
      <c r="B75" s="6" t="str">
        <f t="shared" si="14"/>
        <v/>
      </c>
      <c r="C75" s="17" t="str">
        <f t="shared" si="15"/>
        <v/>
      </c>
      <c r="D75" t="str">
        <f t="shared" si="16"/>
        <v/>
      </c>
      <c r="E75" s="17" t="str">
        <f t="shared" si="17"/>
        <v/>
      </c>
      <c r="F75" s="17">
        <f t="shared" si="18"/>
        <v>0</v>
      </c>
      <c r="G75" s="17">
        <f t="shared" si="19"/>
        <v>0</v>
      </c>
      <c r="H75" s="17">
        <f t="shared" si="21"/>
        <v>0</v>
      </c>
      <c r="I75" s="17" t="str">
        <f t="shared" si="20"/>
        <v/>
      </c>
      <c r="J75" s="17">
        <f t="shared" si="22"/>
        <v>0</v>
      </c>
      <c r="K75" s="17" t="str">
        <f>IF(OR($A75="",ISERROR(VLOOKUP($A75,$A$5:$B74,2,FALSE))),"",VLOOKUP($A75,$A$5:$B74,2,FALSE))</f>
        <v/>
      </c>
    </row>
    <row r="76" spans="1:11" x14ac:dyDescent="0.15">
      <c r="A76" t="str">
        <f>IF(CALENDARIO!B82="","",TRIM(UPPER(CALENDARIO!B82)))</f>
        <v/>
      </c>
      <c r="B76" s="6" t="str">
        <f t="shared" si="14"/>
        <v/>
      </c>
      <c r="C76" s="17" t="str">
        <f t="shared" si="15"/>
        <v/>
      </c>
      <c r="D76" t="str">
        <f t="shared" si="16"/>
        <v/>
      </c>
      <c r="E76" s="17" t="str">
        <f t="shared" si="17"/>
        <v/>
      </c>
      <c r="F76" s="17">
        <f t="shared" si="18"/>
        <v>0</v>
      </c>
      <c r="G76" s="17">
        <f t="shared" si="19"/>
        <v>0</v>
      </c>
      <c r="H76" s="17">
        <f t="shared" si="21"/>
        <v>0</v>
      </c>
      <c r="I76" s="17" t="str">
        <f t="shared" si="20"/>
        <v/>
      </c>
      <c r="J76" s="17">
        <f t="shared" si="22"/>
        <v>0</v>
      </c>
      <c r="K76" s="17" t="str">
        <f>IF(OR($A76="",ISERROR(VLOOKUP($A76,$A$5:$B75,2,FALSE))),"",VLOOKUP($A76,$A$5:$B75,2,FALSE))</f>
        <v/>
      </c>
    </row>
    <row r="77" spans="1:11" x14ac:dyDescent="0.15">
      <c r="A77" t="str">
        <f>IF(CALENDARIO!B83="","",TRIM(UPPER(CALENDARIO!B83)))</f>
        <v/>
      </c>
      <c r="B77" s="6" t="str">
        <f t="shared" si="14"/>
        <v/>
      </c>
      <c r="C77" s="17" t="str">
        <f t="shared" si="15"/>
        <v/>
      </c>
      <c r="D77" t="str">
        <f t="shared" si="16"/>
        <v/>
      </c>
      <c r="E77" s="17" t="str">
        <f t="shared" si="17"/>
        <v/>
      </c>
      <c r="F77" s="17">
        <f t="shared" si="18"/>
        <v>0</v>
      </c>
      <c r="G77" s="17">
        <f t="shared" si="19"/>
        <v>0</v>
      </c>
      <c r="H77" s="17">
        <f t="shared" si="21"/>
        <v>0</v>
      </c>
      <c r="I77" s="17" t="str">
        <f t="shared" si="20"/>
        <v/>
      </c>
      <c r="J77" s="17">
        <f t="shared" si="22"/>
        <v>0</v>
      </c>
      <c r="K77" s="17" t="str">
        <f>IF(OR($A77="",ISERROR(VLOOKUP($A77,$A$5:$B76,2,FALSE))),"",VLOOKUP($A77,$A$5:$B76,2,FALSE))</f>
        <v/>
      </c>
    </row>
    <row r="78" spans="1:11" x14ac:dyDescent="0.15">
      <c r="A78" t="str">
        <f>IF(CALENDARIO!B84="","",TRIM(UPPER(CALENDARIO!B84)))</f>
        <v/>
      </c>
      <c r="B78" s="6" t="str">
        <f t="shared" si="14"/>
        <v/>
      </c>
      <c r="C78" s="17" t="str">
        <f t="shared" si="15"/>
        <v/>
      </c>
      <c r="D78" t="str">
        <f t="shared" si="16"/>
        <v/>
      </c>
      <c r="E78" s="17" t="str">
        <f t="shared" si="17"/>
        <v/>
      </c>
      <c r="F78" s="17">
        <f t="shared" si="18"/>
        <v>0</v>
      </c>
      <c r="G78" s="17">
        <f t="shared" si="19"/>
        <v>0</v>
      </c>
      <c r="H78" s="17">
        <f t="shared" si="21"/>
        <v>0</v>
      </c>
      <c r="I78" s="17" t="str">
        <f t="shared" si="20"/>
        <v/>
      </c>
      <c r="J78" s="17">
        <f t="shared" si="22"/>
        <v>0</v>
      </c>
      <c r="K78" s="17" t="str">
        <f>IF(OR($A78="",ISERROR(VLOOKUP($A78,$A$5:$B77,2,FALSE))),"",VLOOKUP($A78,$A$5:$B77,2,FALSE))</f>
        <v/>
      </c>
    </row>
    <row r="79" spans="1:11" x14ac:dyDescent="0.15">
      <c r="A79" t="str">
        <f>IF(CALENDARIO!B85="","",TRIM(UPPER(CALENDARIO!B85)))</f>
        <v/>
      </c>
      <c r="B79" s="6" t="str">
        <f t="shared" si="14"/>
        <v/>
      </c>
      <c r="C79" s="17" t="str">
        <f t="shared" si="15"/>
        <v/>
      </c>
      <c r="D79" t="str">
        <f t="shared" si="16"/>
        <v/>
      </c>
      <c r="E79" s="17" t="str">
        <f t="shared" si="17"/>
        <v/>
      </c>
      <c r="F79" s="17">
        <f t="shared" si="18"/>
        <v>0</v>
      </c>
      <c r="G79" s="17">
        <f t="shared" si="19"/>
        <v>0</v>
      </c>
      <c r="H79" s="17">
        <f t="shared" si="21"/>
        <v>0</v>
      </c>
      <c r="I79" s="17" t="str">
        <f t="shared" si="20"/>
        <v/>
      </c>
      <c r="J79" s="17">
        <f t="shared" si="22"/>
        <v>0</v>
      </c>
      <c r="K79" s="17" t="str">
        <f>IF(OR($A79="",ISERROR(VLOOKUP($A79,$A$5:$B78,2,FALSE))),"",VLOOKUP($A79,$A$5:$B78,2,FALSE))</f>
        <v/>
      </c>
    </row>
    <row r="80" spans="1:11" x14ac:dyDescent="0.15">
      <c r="A80" t="str">
        <f>IF(CALENDARIO!B86="","",TRIM(UPPER(CALENDARIO!B86)))</f>
        <v/>
      </c>
      <c r="B80" s="6" t="str">
        <f t="shared" si="14"/>
        <v/>
      </c>
      <c r="C80" s="17" t="str">
        <f t="shared" si="15"/>
        <v/>
      </c>
      <c r="D80" t="str">
        <f t="shared" si="16"/>
        <v/>
      </c>
      <c r="E80" s="17" t="str">
        <f t="shared" si="17"/>
        <v/>
      </c>
      <c r="F80" s="17">
        <f t="shared" si="18"/>
        <v>0</v>
      </c>
      <c r="G80" s="17">
        <f t="shared" si="19"/>
        <v>0</v>
      </c>
      <c r="H80" s="17">
        <f t="shared" si="21"/>
        <v>0</v>
      </c>
      <c r="I80" s="17" t="str">
        <f t="shared" si="20"/>
        <v/>
      </c>
      <c r="J80" s="17">
        <f t="shared" si="22"/>
        <v>0</v>
      </c>
      <c r="K80" s="17" t="str">
        <f>IF(OR($A80="",ISERROR(VLOOKUP($A80,$A$5:$B79,2,FALSE))),"",VLOOKUP($A80,$A$5:$B79,2,FALSE))</f>
        <v/>
      </c>
    </row>
    <row r="81" spans="1:11" x14ac:dyDescent="0.15">
      <c r="A81" t="str">
        <f>IF(CALENDARIO!B87="","",TRIM(UPPER(CALENDARIO!B87)))</f>
        <v/>
      </c>
      <c r="B81" s="6" t="str">
        <f t="shared" si="14"/>
        <v/>
      </c>
      <c r="C81" s="17" t="str">
        <f t="shared" si="15"/>
        <v/>
      </c>
      <c r="D81" t="str">
        <f t="shared" si="16"/>
        <v/>
      </c>
      <c r="E81" s="17" t="str">
        <f t="shared" si="17"/>
        <v/>
      </c>
      <c r="F81" s="17">
        <f t="shared" si="18"/>
        <v>0</v>
      </c>
      <c r="G81" s="17">
        <f t="shared" si="19"/>
        <v>0</v>
      </c>
      <c r="H81" s="17">
        <f t="shared" si="21"/>
        <v>0</v>
      </c>
      <c r="I81" s="17" t="str">
        <f t="shared" si="20"/>
        <v/>
      </c>
      <c r="J81" s="17">
        <f t="shared" si="22"/>
        <v>0</v>
      </c>
      <c r="K81" s="17" t="str">
        <f>IF(OR($A81="",ISERROR(VLOOKUP($A81,$A$5:$B80,2,FALSE))),"",VLOOKUP($A81,$A$5:$B80,2,FALSE))</f>
        <v/>
      </c>
    </row>
    <row r="82" spans="1:11" x14ac:dyDescent="0.15">
      <c r="A82" t="str">
        <f>IF(CALENDARIO!B88="","",TRIM(UPPER(CALENDARIO!B88)))</f>
        <v/>
      </c>
      <c r="B82" s="6" t="str">
        <f t="shared" si="14"/>
        <v/>
      </c>
      <c r="C82" s="17" t="str">
        <f t="shared" si="15"/>
        <v/>
      </c>
      <c r="D82" t="str">
        <f t="shared" si="16"/>
        <v/>
      </c>
      <c r="E82" s="17" t="str">
        <f t="shared" si="17"/>
        <v/>
      </c>
      <c r="F82" s="17">
        <f t="shared" si="18"/>
        <v>0</v>
      </c>
      <c r="G82" s="17">
        <f t="shared" si="19"/>
        <v>0</v>
      </c>
      <c r="H82" s="17">
        <f t="shared" si="21"/>
        <v>0</v>
      </c>
      <c r="I82" s="17" t="str">
        <f t="shared" si="20"/>
        <v/>
      </c>
      <c r="J82" s="17">
        <f t="shared" si="22"/>
        <v>0</v>
      </c>
      <c r="K82" s="17" t="str">
        <f>IF(OR($A82="",ISERROR(VLOOKUP($A82,$A$5:$B81,2,FALSE))),"",VLOOKUP($A82,$A$5:$B81,2,FALSE))</f>
        <v/>
      </c>
    </row>
    <row r="83" spans="1:11" x14ac:dyDescent="0.15">
      <c r="A83" t="str">
        <f>IF(CALENDARIO!B89="","",TRIM(UPPER(CALENDARIO!B89)))</f>
        <v/>
      </c>
      <c r="B83" s="6" t="str">
        <f t="shared" si="14"/>
        <v/>
      </c>
      <c r="C83" s="17" t="str">
        <f t="shared" si="15"/>
        <v/>
      </c>
      <c r="D83" t="str">
        <f t="shared" si="16"/>
        <v/>
      </c>
      <c r="E83" s="17" t="str">
        <f t="shared" si="17"/>
        <v/>
      </c>
      <c r="F83" s="17">
        <f t="shared" si="18"/>
        <v>0</v>
      </c>
      <c r="G83" s="17">
        <f t="shared" si="19"/>
        <v>0</v>
      </c>
      <c r="H83" s="17">
        <f t="shared" si="21"/>
        <v>0</v>
      </c>
      <c r="I83" s="17" t="str">
        <f t="shared" si="20"/>
        <v/>
      </c>
      <c r="J83" s="17">
        <f t="shared" si="22"/>
        <v>0</v>
      </c>
      <c r="K83" s="17" t="str">
        <f>IF(OR($A83="",ISERROR(VLOOKUP($A83,$A$5:$B82,2,FALSE))),"",VLOOKUP($A83,$A$5:$B82,2,FALSE))</f>
        <v/>
      </c>
    </row>
    <row r="84" spans="1:11" x14ac:dyDescent="0.15">
      <c r="A84" t="str">
        <f>IF(CALENDARIO!B90="","",TRIM(UPPER(CALENDARIO!B90)))</f>
        <v/>
      </c>
      <c r="B84" s="6" t="str">
        <f t="shared" si="14"/>
        <v/>
      </c>
      <c r="C84" s="17" t="str">
        <f t="shared" si="15"/>
        <v/>
      </c>
      <c r="D84" t="str">
        <f t="shared" si="16"/>
        <v/>
      </c>
      <c r="E84" s="17" t="str">
        <f t="shared" si="17"/>
        <v/>
      </c>
      <c r="F84" s="17">
        <f t="shared" si="18"/>
        <v>0</v>
      </c>
      <c r="G84" s="17">
        <f t="shared" si="19"/>
        <v>0</v>
      </c>
      <c r="H84" s="17">
        <f t="shared" si="21"/>
        <v>0</v>
      </c>
      <c r="I84" s="17" t="str">
        <f t="shared" si="20"/>
        <v/>
      </c>
      <c r="J84" s="17">
        <f t="shared" si="22"/>
        <v>0</v>
      </c>
      <c r="K84" s="17" t="str">
        <f>IF(OR($A84="",ISERROR(VLOOKUP($A84,$A$5:$B83,2,FALSE))),"",VLOOKUP($A84,$A$5:$B83,2,FALSE))</f>
        <v/>
      </c>
    </row>
    <row r="85" spans="1:11" x14ac:dyDescent="0.15">
      <c r="A85" t="str">
        <f>IF(CALENDARIO!B91="","",TRIM(UPPER(CALENDARIO!B91)))</f>
        <v/>
      </c>
      <c r="B85" s="6" t="str">
        <f t="shared" si="14"/>
        <v/>
      </c>
      <c r="C85" s="17" t="str">
        <f t="shared" si="15"/>
        <v/>
      </c>
      <c r="D85" t="str">
        <f t="shared" si="16"/>
        <v/>
      </c>
      <c r="E85" s="17" t="str">
        <f t="shared" si="17"/>
        <v/>
      </c>
      <c r="F85" s="17">
        <f t="shared" si="18"/>
        <v>0</v>
      </c>
      <c r="G85" s="17">
        <f t="shared" si="19"/>
        <v>0</v>
      </c>
      <c r="H85" s="17">
        <f t="shared" si="21"/>
        <v>0</v>
      </c>
      <c r="I85" s="17" t="str">
        <f t="shared" si="20"/>
        <v/>
      </c>
      <c r="J85" s="17">
        <f t="shared" si="22"/>
        <v>0</v>
      </c>
      <c r="K85" s="17" t="str">
        <f>IF(OR($A85="",ISERROR(VLOOKUP($A85,$A$5:$B84,2,FALSE))),"",VLOOKUP($A85,$A$5:$B84,2,FALSE))</f>
        <v/>
      </c>
    </row>
    <row r="86" spans="1:11" x14ac:dyDescent="0.15">
      <c r="A86" t="str">
        <f>IF(CALENDARIO!B92="","",TRIM(UPPER(CALENDARIO!B92)))</f>
        <v/>
      </c>
      <c r="B86" s="6" t="str">
        <f t="shared" si="14"/>
        <v/>
      </c>
      <c r="C86" s="17" t="str">
        <f t="shared" si="15"/>
        <v/>
      </c>
      <c r="D86" t="str">
        <f t="shared" si="16"/>
        <v/>
      </c>
      <c r="E86" s="17" t="str">
        <f t="shared" si="17"/>
        <v/>
      </c>
      <c r="F86" s="17">
        <f t="shared" si="18"/>
        <v>0</v>
      </c>
      <c r="G86" s="17">
        <f t="shared" si="19"/>
        <v>0</v>
      </c>
      <c r="H86" s="17">
        <f t="shared" si="21"/>
        <v>0</v>
      </c>
      <c r="I86" s="17" t="str">
        <f t="shared" si="20"/>
        <v/>
      </c>
      <c r="J86" s="17">
        <f t="shared" si="22"/>
        <v>0</v>
      </c>
      <c r="K86" s="17" t="str">
        <f>IF(OR($A86="",ISERROR(VLOOKUP($A86,$A$5:$B85,2,FALSE))),"",VLOOKUP($A86,$A$5:$B85,2,FALSE))</f>
        <v/>
      </c>
    </row>
    <row r="87" spans="1:11" x14ac:dyDescent="0.15">
      <c r="A87" t="str">
        <f>IF(CALENDARIO!B93="","",TRIM(UPPER(CALENDARIO!B93)))</f>
        <v/>
      </c>
      <c r="B87" s="6" t="str">
        <f t="shared" si="14"/>
        <v/>
      </c>
      <c r="C87" s="17" t="str">
        <f t="shared" si="15"/>
        <v/>
      </c>
      <c r="D87" t="str">
        <f t="shared" si="16"/>
        <v/>
      </c>
      <c r="E87" s="17" t="str">
        <f t="shared" si="17"/>
        <v/>
      </c>
      <c r="F87" s="17">
        <f t="shared" si="18"/>
        <v>0</v>
      </c>
      <c r="G87" s="17">
        <f t="shared" si="19"/>
        <v>0</v>
      </c>
      <c r="H87" s="17">
        <f t="shared" si="21"/>
        <v>0</v>
      </c>
      <c r="I87" s="17" t="str">
        <f t="shared" si="20"/>
        <v/>
      </c>
      <c r="J87" s="17">
        <f t="shared" si="22"/>
        <v>0</v>
      </c>
      <c r="K87" s="17" t="str">
        <f>IF(OR($A87="",ISERROR(VLOOKUP($A87,$A$5:$B86,2,FALSE))),"",VLOOKUP($A87,$A$5:$B86,2,FALSE))</f>
        <v/>
      </c>
    </row>
    <row r="88" spans="1:11" x14ac:dyDescent="0.15">
      <c r="A88" t="str">
        <f>IF(CALENDARIO!B94="","",TRIM(UPPER(CALENDARIO!B94)))</f>
        <v/>
      </c>
      <c r="B88" s="6" t="str">
        <f t="shared" si="14"/>
        <v/>
      </c>
      <c r="C88" s="17" t="str">
        <f t="shared" si="15"/>
        <v/>
      </c>
      <c r="D88" t="str">
        <f t="shared" si="16"/>
        <v/>
      </c>
      <c r="E88" s="17" t="str">
        <f t="shared" si="17"/>
        <v/>
      </c>
      <c r="F88" s="17">
        <f t="shared" si="18"/>
        <v>0</v>
      </c>
      <c r="G88" s="17">
        <f t="shared" si="19"/>
        <v>0</v>
      </c>
      <c r="H88" s="17">
        <f t="shared" si="21"/>
        <v>0</v>
      </c>
      <c r="I88" s="17" t="str">
        <f t="shared" si="20"/>
        <v/>
      </c>
      <c r="J88" s="17">
        <f t="shared" si="22"/>
        <v>0</v>
      </c>
      <c r="K88" s="17" t="str">
        <f>IF(OR($A88="",ISERROR(VLOOKUP($A88,$A$5:$B87,2,FALSE))),"",VLOOKUP($A88,$A$5:$B87,2,FALSE))</f>
        <v/>
      </c>
    </row>
    <row r="89" spans="1:11" x14ac:dyDescent="0.15">
      <c r="A89" t="str">
        <f>IF(CALENDARIO!B95="","",TRIM(UPPER(CALENDARIO!B95)))</f>
        <v/>
      </c>
      <c r="B89" s="6" t="str">
        <f t="shared" si="14"/>
        <v/>
      </c>
      <c r="C89" s="17" t="str">
        <f t="shared" si="15"/>
        <v/>
      </c>
      <c r="D89" t="str">
        <f t="shared" si="16"/>
        <v/>
      </c>
      <c r="E89" s="17" t="str">
        <f t="shared" si="17"/>
        <v/>
      </c>
      <c r="F89" s="17">
        <f t="shared" si="18"/>
        <v>0</v>
      </c>
      <c r="G89" s="17">
        <f t="shared" si="19"/>
        <v>0</v>
      </c>
      <c r="H89" s="17">
        <f t="shared" si="21"/>
        <v>0</v>
      </c>
      <c r="I89" s="17" t="str">
        <f t="shared" si="20"/>
        <v/>
      </c>
      <c r="J89" s="17">
        <f t="shared" si="22"/>
        <v>0</v>
      </c>
      <c r="K89" s="17" t="str">
        <f>IF(OR($A89="",ISERROR(VLOOKUP($A89,$A$5:$B88,2,FALSE))),"",VLOOKUP($A89,$A$5:$B88,2,FALSE))</f>
        <v/>
      </c>
    </row>
    <row r="90" spans="1:11" x14ac:dyDescent="0.15">
      <c r="A90" t="str">
        <f>IF(CALENDARIO!B96="","",TRIM(UPPER(CALENDARIO!B96)))</f>
        <v/>
      </c>
      <c r="B90" s="6" t="str">
        <f t="shared" si="14"/>
        <v/>
      </c>
      <c r="C90" s="17" t="str">
        <f t="shared" si="15"/>
        <v/>
      </c>
      <c r="D90" t="str">
        <f t="shared" si="16"/>
        <v/>
      </c>
      <c r="E90" s="17" t="str">
        <f t="shared" si="17"/>
        <v/>
      </c>
      <c r="F90" s="17">
        <f t="shared" si="18"/>
        <v>0</v>
      </c>
      <c r="G90" s="17">
        <f t="shared" si="19"/>
        <v>0</v>
      </c>
      <c r="H90" s="17">
        <f t="shared" si="21"/>
        <v>0</v>
      </c>
      <c r="I90" s="17" t="str">
        <f t="shared" si="20"/>
        <v/>
      </c>
      <c r="J90" s="17">
        <f t="shared" si="22"/>
        <v>0</v>
      </c>
      <c r="K90" s="17" t="str">
        <f>IF(OR($A90="",ISERROR(VLOOKUP($A90,$A$5:$B89,2,FALSE))),"",VLOOKUP($A90,$A$5:$B89,2,FALSE))</f>
        <v/>
      </c>
    </row>
    <row r="91" spans="1:11" x14ac:dyDescent="0.15">
      <c r="A91" t="str">
        <f>IF(CALENDARIO!B97="","",TRIM(UPPER(CALENDARIO!B97)))</f>
        <v/>
      </c>
      <c r="B91" s="6" t="str">
        <f t="shared" si="14"/>
        <v/>
      </c>
      <c r="C91" s="17" t="str">
        <f t="shared" si="15"/>
        <v/>
      </c>
      <c r="D91" t="str">
        <f t="shared" si="16"/>
        <v/>
      </c>
      <c r="E91" s="17" t="str">
        <f t="shared" si="17"/>
        <v/>
      </c>
      <c r="F91" s="17">
        <f t="shared" si="18"/>
        <v>0</v>
      </c>
      <c r="G91" s="17">
        <f t="shared" si="19"/>
        <v>0</v>
      </c>
      <c r="H91" s="17">
        <f t="shared" si="21"/>
        <v>0</v>
      </c>
      <c r="I91" s="17" t="str">
        <f t="shared" si="20"/>
        <v/>
      </c>
      <c r="J91" s="17">
        <f t="shared" si="22"/>
        <v>0</v>
      </c>
      <c r="K91" s="17" t="str">
        <f>IF(OR($A91="",ISERROR(VLOOKUP($A91,$A$5:$B90,2,FALSE))),"",VLOOKUP($A91,$A$5:$B90,2,FALSE))</f>
        <v/>
      </c>
    </row>
    <row r="92" spans="1:11" x14ac:dyDescent="0.15">
      <c r="A92" t="str">
        <f>IF(CALENDARIO!B98="","",TRIM(UPPER(CALENDARIO!B98)))</f>
        <v/>
      </c>
      <c r="B92" s="6" t="str">
        <f t="shared" si="14"/>
        <v/>
      </c>
      <c r="C92" s="17" t="str">
        <f t="shared" si="15"/>
        <v/>
      </c>
      <c r="D92" t="str">
        <f t="shared" si="16"/>
        <v/>
      </c>
      <c r="E92" s="17" t="str">
        <f t="shared" si="17"/>
        <v/>
      </c>
      <c r="F92" s="17">
        <f t="shared" si="18"/>
        <v>0</v>
      </c>
      <c r="G92" s="17">
        <f t="shared" si="19"/>
        <v>0</v>
      </c>
      <c r="H92" s="17">
        <f t="shared" si="21"/>
        <v>0</v>
      </c>
      <c r="I92" s="17" t="str">
        <f t="shared" si="20"/>
        <v/>
      </c>
      <c r="J92" s="17">
        <f t="shared" si="22"/>
        <v>0</v>
      </c>
      <c r="K92" s="17" t="str">
        <f>IF(OR($A92="",ISERROR(VLOOKUP($A92,$A$5:$B91,2,FALSE))),"",VLOOKUP($A92,$A$5:$B91,2,FALSE))</f>
        <v/>
      </c>
    </row>
    <row r="93" spans="1:11" x14ac:dyDescent="0.15">
      <c r="A93" t="str">
        <f>IF(CALENDARIO!B99="","",TRIM(UPPER(CALENDARIO!B99)))</f>
        <v/>
      </c>
      <c r="B93" s="6" t="str">
        <f t="shared" si="14"/>
        <v/>
      </c>
      <c r="C93" s="17" t="str">
        <f t="shared" si="15"/>
        <v/>
      </c>
      <c r="D93" t="str">
        <f t="shared" si="16"/>
        <v/>
      </c>
      <c r="E93" s="17" t="str">
        <f t="shared" si="17"/>
        <v/>
      </c>
      <c r="F93" s="17">
        <f t="shared" si="18"/>
        <v>0</v>
      </c>
      <c r="G93" s="17">
        <f t="shared" si="19"/>
        <v>0</v>
      </c>
      <c r="H93" s="17">
        <f t="shared" si="21"/>
        <v>0</v>
      </c>
      <c r="I93" s="17" t="str">
        <f t="shared" si="20"/>
        <v/>
      </c>
      <c r="J93" s="17">
        <f t="shared" si="22"/>
        <v>0</v>
      </c>
      <c r="K93" s="17" t="str">
        <f>IF(OR($A93="",ISERROR(VLOOKUP($A93,$A$5:$B92,2,FALSE))),"",VLOOKUP($A93,$A$5:$B92,2,FALSE))</f>
        <v/>
      </c>
    </row>
    <row r="94" spans="1:11" x14ac:dyDescent="0.15">
      <c r="A94" t="str">
        <f>IF(CALENDARIO!B100="","",TRIM(UPPER(CALENDARIO!B100)))</f>
        <v/>
      </c>
      <c r="B94" s="6" t="str">
        <f t="shared" si="14"/>
        <v/>
      </c>
      <c r="C94" s="17" t="str">
        <f t="shared" si="15"/>
        <v/>
      </c>
      <c r="D94" t="str">
        <f t="shared" si="16"/>
        <v/>
      </c>
      <c r="E94" s="17" t="str">
        <f t="shared" si="17"/>
        <v/>
      </c>
      <c r="F94" s="17">
        <f t="shared" si="18"/>
        <v>0</v>
      </c>
      <c r="G94" s="17">
        <f t="shared" si="19"/>
        <v>0</v>
      </c>
      <c r="H94" s="17">
        <f t="shared" si="21"/>
        <v>0</v>
      </c>
      <c r="I94" s="17" t="str">
        <f t="shared" si="20"/>
        <v/>
      </c>
      <c r="J94" s="17">
        <f t="shared" si="22"/>
        <v>0</v>
      </c>
      <c r="K94" s="17" t="str">
        <f>IF(OR($A94="",ISERROR(VLOOKUP($A94,$A$5:$B93,2,FALSE))),"",VLOOKUP($A94,$A$5:$B93,2,FALSE))</f>
        <v/>
      </c>
    </row>
    <row r="95" spans="1:11" x14ac:dyDescent="0.15">
      <c r="A95" t="str">
        <f>IF(CALENDARIO!B101="","",TRIM(UPPER(CALENDARIO!B101)))</f>
        <v/>
      </c>
      <c r="B95" s="6" t="str">
        <f t="shared" si="14"/>
        <v/>
      </c>
      <c r="C95" s="17" t="str">
        <f t="shared" si="15"/>
        <v/>
      </c>
      <c r="D95" t="str">
        <f t="shared" si="16"/>
        <v/>
      </c>
      <c r="E95" s="17" t="str">
        <f t="shared" si="17"/>
        <v/>
      </c>
      <c r="F95" s="17">
        <f t="shared" si="18"/>
        <v>0</v>
      </c>
      <c r="G95" s="17">
        <f t="shared" si="19"/>
        <v>0</v>
      </c>
      <c r="H95" s="17">
        <f t="shared" si="21"/>
        <v>0</v>
      </c>
      <c r="I95" s="17" t="str">
        <f t="shared" si="20"/>
        <v/>
      </c>
      <c r="J95" s="17">
        <f t="shared" si="22"/>
        <v>0</v>
      </c>
      <c r="K95" s="17" t="str">
        <f>IF(OR($A95="",ISERROR(VLOOKUP($A95,$A$5:$B94,2,FALSE))),"",VLOOKUP($A95,$A$5:$B94,2,FALSE))</f>
        <v/>
      </c>
    </row>
    <row r="96" spans="1:11" x14ac:dyDescent="0.15">
      <c r="A96" t="str">
        <f>IF(CALENDARIO!B102="","",TRIM(UPPER(CALENDARIO!B102)))</f>
        <v/>
      </c>
      <c r="B96" s="6" t="str">
        <f t="shared" si="14"/>
        <v/>
      </c>
      <c r="C96" s="17" t="str">
        <f t="shared" si="15"/>
        <v/>
      </c>
      <c r="D96" t="str">
        <f t="shared" si="16"/>
        <v/>
      </c>
      <c r="E96" s="17" t="str">
        <f t="shared" si="17"/>
        <v/>
      </c>
      <c r="F96" s="17">
        <f t="shared" si="18"/>
        <v>0</v>
      </c>
      <c r="G96" s="17">
        <f t="shared" si="19"/>
        <v>0</v>
      </c>
      <c r="H96" s="17">
        <f t="shared" si="21"/>
        <v>0</v>
      </c>
      <c r="I96" s="17" t="str">
        <f t="shared" si="20"/>
        <v/>
      </c>
      <c r="J96" s="17">
        <f t="shared" si="22"/>
        <v>0</v>
      </c>
      <c r="K96" s="17" t="str">
        <f>IF(OR($A96="",ISERROR(VLOOKUP($A96,$A$5:$B95,2,FALSE))),"",VLOOKUP($A96,$A$5:$B95,2,FALSE))</f>
        <v/>
      </c>
    </row>
    <row r="97" spans="1:11" x14ac:dyDescent="0.15">
      <c r="A97" t="str">
        <f>IF(CALENDARIO!B103="","",TRIM(UPPER(CALENDARIO!B103)))</f>
        <v/>
      </c>
      <c r="B97" s="6" t="str">
        <f t="shared" si="14"/>
        <v/>
      </c>
      <c r="C97" s="17" t="str">
        <f t="shared" si="15"/>
        <v/>
      </c>
      <c r="D97" t="str">
        <f t="shared" si="16"/>
        <v/>
      </c>
      <c r="E97" s="17" t="str">
        <f t="shared" si="17"/>
        <v/>
      </c>
      <c r="F97" s="17">
        <f t="shared" si="18"/>
        <v>0</v>
      </c>
      <c r="G97" s="17">
        <f t="shared" si="19"/>
        <v>0</v>
      </c>
      <c r="H97" s="17">
        <f t="shared" si="21"/>
        <v>0</v>
      </c>
      <c r="I97" s="17" t="str">
        <f t="shared" si="20"/>
        <v/>
      </c>
      <c r="J97" s="17">
        <f t="shared" si="22"/>
        <v>0</v>
      </c>
      <c r="K97" s="17" t="str">
        <f>IF(OR($A97="",ISERROR(VLOOKUP($A97,$A$5:$B96,2,FALSE))),"",VLOOKUP($A97,$A$5:$B96,2,FALSE))</f>
        <v/>
      </c>
    </row>
    <row r="98" spans="1:11" x14ac:dyDescent="0.15">
      <c r="A98" t="str">
        <f>IF(CALENDARIO!B104="","",TRIM(UPPER(CALENDARIO!B104)))</f>
        <v/>
      </c>
      <c r="B98" s="6" t="str">
        <f t="shared" si="14"/>
        <v/>
      </c>
      <c r="C98" s="17" t="str">
        <f t="shared" si="15"/>
        <v/>
      </c>
      <c r="D98" t="str">
        <f t="shared" si="16"/>
        <v/>
      </c>
      <c r="E98" s="17" t="str">
        <f t="shared" si="17"/>
        <v/>
      </c>
      <c r="F98" s="17">
        <f t="shared" si="18"/>
        <v>0</v>
      </c>
      <c r="G98" s="17">
        <f t="shared" si="19"/>
        <v>0</v>
      </c>
      <c r="H98" s="17">
        <f t="shared" si="21"/>
        <v>0</v>
      </c>
      <c r="I98" s="17" t="str">
        <f t="shared" si="20"/>
        <v/>
      </c>
      <c r="J98" s="17">
        <f t="shared" si="22"/>
        <v>0</v>
      </c>
      <c r="K98" s="17" t="str">
        <f>IF(OR($A98="",ISERROR(VLOOKUP($A98,$A$5:$B97,2,FALSE))),"",VLOOKUP($A98,$A$5:$B97,2,FALSE))</f>
        <v/>
      </c>
    </row>
    <row r="99" spans="1:11" x14ac:dyDescent="0.15">
      <c r="A99" t="str">
        <f>IF(CALENDARIO!B105="","",TRIM(UPPER(CALENDARIO!B105)))</f>
        <v/>
      </c>
      <c r="B99" s="6" t="str">
        <f t="shared" si="14"/>
        <v/>
      </c>
      <c r="C99" s="17" t="str">
        <f t="shared" si="15"/>
        <v/>
      </c>
      <c r="D99" t="str">
        <f t="shared" si="16"/>
        <v/>
      </c>
      <c r="E99" s="17" t="str">
        <f t="shared" si="17"/>
        <v/>
      </c>
      <c r="F99" s="17">
        <f t="shared" si="18"/>
        <v>0</v>
      </c>
      <c r="G99" s="17">
        <f t="shared" si="19"/>
        <v>0</v>
      </c>
      <c r="H99" s="17">
        <f t="shared" si="21"/>
        <v>0</v>
      </c>
      <c r="I99" s="17" t="str">
        <f t="shared" si="20"/>
        <v/>
      </c>
      <c r="J99" s="17">
        <f t="shared" si="22"/>
        <v>0</v>
      </c>
      <c r="K99" s="17" t="str">
        <f>IF(OR($A99="",ISERROR(VLOOKUP($A99,$A$5:$B98,2,FALSE))),"",VLOOKUP($A99,$A$5:$B98,2,FALSE))</f>
        <v/>
      </c>
    </row>
    <row r="100" spans="1:11" x14ac:dyDescent="0.15">
      <c r="A100" t="str">
        <f>IF(CALENDARIO!B106="","",TRIM(UPPER(CALENDARIO!B106)))</f>
        <v/>
      </c>
      <c r="B100" s="6" t="str">
        <f t="shared" si="14"/>
        <v/>
      </c>
      <c r="C100" s="17" t="str">
        <f t="shared" si="15"/>
        <v/>
      </c>
      <c r="D100" t="str">
        <f t="shared" si="16"/>
        <v/>
      </c>
      <c r="E100" s="17" t="str">
        <f t="shared" si="17"/>
        <v/>
      </c>
      <c r="F100" s="17">
        <f t="shared" si="18"/>
        <v>0</v>
      </c>
      <c r="G100" s="17">
        <f t="shared" si="19"/>
        <v>0</v>
      </c>
      <c r="H100" s="17">
        <f t="shared" si="21"/>
        <v>0</v>
      </c>
      <c r="I100" s="17" t="str">
        <f t="shared" si="20"/>
        <v/>
      </c>
      <c r="J100" s="17">
        <f t="shared" si="22"/>
        <v>0</v>
      </c>
      <c r="K100" s="17" t="str">
        <f>IF(OR($A100="",ISERROR(VLOOKUP($A100,$A$5:$B99,2,FALSE))),"",VLOOKUP($A100,$A$5:$B99,2,FALSE))</f>
        <v/>
      </c>
    </row>
    <row r="101" spans="1:11" x14ac:dyDescent="0.15">
      <c r="A101" t="str">
        <f>IF(CALENDARIO!B107="","",TRIM(UPPER(CALENDARIO!B107)))</f>
        <v/>
      </c>
      <c r="B101" s="6" t="str">
        <f t="shared" si="14"/>
        <v/>
      </c>
      <c r="C101" s="17" t="str">
        <f t="shared" si="15"/>
        <v/>
      </c>
      <c r="D101" t="str">
        <f t="shared" si="16"/>
        <v/>
      </c>
      <c r="E101" s="17" t="str">
        <f t="shared" si="17"/>
        <v/>
      </c>
      <c r="F101" s="17">
        <f t="shared" si="18"/>
        <v>0</v>
      </c>
      <c r="G101" s="17">
        <f t="shared" si="19"/>
        <v>0</v>
      </c>
      <c r="H101" s="17">
        <f t="shared" si="21"/>
        <v>0</v>
      </c>
      <c r="I101" s="17" t="str">
        <f t="shared" si="20"/>
        <v/>
      </c>
      <c r="J101" s="17">
        <f t="shared" si="22"/>
        <v>0</v>
      </c>
      <c r="K101" s="17" t="str">
        <f>IF(OR($A101="",ISERROR(VLOOKUP($A101,$A$5:$B100,2,FALSE))),"",VLOOKUP($A101,$A$5:$B100,2,FALSE))</f>
        <v/>
      </c>
    </row>
    <row r="102" spans="1:11" x14ac:dyDescent="0.15">
      <c r="A102" t="str">
        <f>IF(CALENDARIO!B108="","",TRIM(UPPER(CALENDARIO!B108)))</f>
        <v/>
      </c>
      <c r="B102" s="6" t="str">
        <f t="shared" si="14"/>
        <v/>
      </c>
      <c r="C102" s="17" t="str">
        <f t="shared" si="15"/>
        <v/>
      </c>
      <c r="D102" t="str">
        <f t="shared" si="16"/>
        <v/>
      </c>
      <c r="E102" s="17" t="str">
        <f t="shared" si="17"/>
        <v/>
      </c>
      <c r="F102" s="17">
        <f t="shared" si="18"/>
        <v>0</v>
      </c>
      <c r="G102" s="17">
        <f t="shared" si="19"/>
        <v>0</v>
      </c>
      <c r="H102" s="17">
        <f t="shared" si="21"/>
        <v>0</v>
      </c>
      <c r="I102" s="17" t="str">
        <f t="shared" si="20"/>
        <v/>
      </c>
      <c r="J102" s="17">
        <f t="shared" si="22"/>
        <v>0</v>
      </c>
      <c r="K102" s="17" t="str">
        <f>IF(OR($A102="",ISERROR(VLOOKUP($A102,$A$5:$B101,2,FALSE))),"",VLOOKUP($A102,$A$5:$B101,2,FALSE))</f>
        <v/>
      </c>
    </row>
    <row r="103" spans="1:11" x14ac:dyDescent="0.15">
      <c r="A103" t="str">
        <f>IF(CALENDARIO!B109="","",TRIM(UPPER(CALENDARIO!B109)))</f>
        <v/>
      </c>
      <c r="B103" s="6" t="str">
        <f t="shared" si="14"/>
        <v/>
      </c>
      <c r="C103" s="17" t="str">
        <f t="shared" si="15"/>
        <v/>
      </c>
      <c r="D103" t="str">
        <f t="shared" si="16"/>
        <v/>
      </c>
      <c r="E103" s="17" t="str">
        <f t="shared" si="17"/>
        <v/>
      </c>
      <c r="F103" s="17">
        <f t="shared" si="18"/>
        <v>0</v>
      </c>
      <c r="G103" s="17">
        <f t="shared" si="19"/>
        <v>0</v>
      </c>
      <c r="H103" s="17">
        <f t="shared" si="21"/>
        <v>0</v>
      </c>
      <c r="I103" s="17" t="str">
        <f t="shared" si="20"/>
        <v/>
      </c>
      <c r="J103" s="17">
        <f t="shared" si="22"/>
        <v>0</v>
      </c>
      <c r="K103" s="17" t="str">
        <f>IF(OR($A103="",ISERROR(VLOOKUP($A103,$A$5:$B102,2,FALSE))),"",VLOOKUP($A103,$A$5:$B102,2,FALSE))</f>
        <v/>
      </c>
    </row>
    <row r="104" spans="1:11" x14ac:dyDescent="0.15">
      <c r="A104" t="str">
        <f>IF(CALENDARIO!B110="","",TRIM(UPPER(CALENDARIO!B110)))</f>
        <v/>
      </c>
      <c r="B104" s="6" t="str">
        <f t="shared" si="14"/>
        <v/>
      </c>
      <c r="C104" s="17" t="str">
        <f t="shared" si="15"/>
        <v/>
      </c>
      <c r="D104" t="str">
        <f t="shared" si="16"/>
        <v/>
      </c>
      <c r="E104" s="17" t="str">
        <f t="shared" si="17"/>
        <v/>
      </c>
      <c r="F104" s="17">
        <f t="shared" si="18"/>
        <v>0</v>
      </c>
      <c r="G104" s="17">
        <f t="shared" si="19"/>
        <v>0</v>
      </c>
      <c r="H104" s="17">
        <f t="shared" si="21"/>
        <v>0</v>
      </c>
      <c r="I104" s="17" t="str">
        <f t="shared" si="20"/>
        <v/>
      </c>
      <c r="J104" s="17">
        <f t="shared" si="22"/>
        <v>0</v>
      </c>
      <c r="K104" s="17" t="str">
        <f>IF(OR($A104="",ISERROR(VLOOKUP($A104,$A$5:$B103,2,FALSE))),"",VLOOKUP($A104,$A$5:$B103,2,FALSE))</f>
        <v/>
      </c>
    </row>
    <row r="105" spans="1:11" x14ac:dyDescent="0.15">
      <c r="A105" t="str">
        <f>IF(CALENDARIO!B111="","",TRIM(UPPER(CALENDARIO!B111)))</f>
        <v/>
      </c>
      <c r="B105" s="6" t="str">
        <f t="shared" si="14"/>
        <v/>
      </c>
      <c r="C105" s="17" t="str">
        <f t="shared" si="15"/>
        <v/>
      </c>
      <c r="D105" t="str">
        <f t="shared" si="16"/>
        <v/>
      </c>
      <c r="E105" s="17" t="str">
        <f t="shared" si="17"/>
        <v/>
      </c>
      <c r="F105" s="17">
        <f t="shared" si="18"/>
        <v>0</v>
      </c>
      <c r="G105" s="17">
        <f t="shared" si="19"/>
        <v>0</v>
      </c>
      <c r="H105" s="17">
        <f t="shared" si="21"/>
        <v>0</v>
      </c>
      <c r="I105" s="17" t="str">
        <f t="shared" si="20"/>
        <v/>
      </c>
      <c r="J105" s="17">
        <f t="shared" si="22"/>
        <v>0</v>
      </c>
      <c r="K105" s="17" t="str">
        <f>IF(OR($A105="",ISERROR(VLOOKUP($A105,$A$5:$B104,2,FALSE))),"",VLOOKUP($A105,$A$5:$B104,2,FALSE))</f>
        <v/>
      </c>
    </row>
    <row r="106" spans="1:11" x14ac:dyDescent="0.15">
      <c r="A106" t="str">
        <f>IF(CALENDARIO!B112="","",TRIM(UPPER(CALENDARIO!B112)))</f>
        <v/>
      </c>
      <c r="B106" s="6" t="str">
        <f t="shared" si="14"/>
        <v/>
      </c>
      <c r="C106" s="17" t="str">
        <f t="shared" si="15"/>
        <v/>
      </c>
      <c r="D106" t="str">
        <f t="shared" si="16"/>
        <v/>
      </c>
      <c r="E106" s="17" t="str">
        <f t="shared" si="17"/>
        <v/>
      </c>
      <c r="F106" s="17">
        <f t="shared" si="18"/>
        <v>0</v>
      </c>
      <c r="G106" s="17">
        <f t="shared" si="19"/>
        <v>0</v>
      </c>
      <c r="H106" s="17">
        <f t="shared" si="21"/>
        <v>0</v>
      </c>
      <c r="I106" s="17" t="str">
        <f t="shared" si="20"/>
        <v/>
      </c>
      <c r="J106" s="17">
        <f t="shared" si="22"/>
        <v>0</v>
      </c>
      <c r="K106" s="17" t="str">
        <f>IF(OR($A106="",ISERROR(VLOOKUP($A106,$A$5:$B105,2,FALSE))),"",VLOOKUP($A106,$A$5:$B105,2,FALSE))</f>
        <v/>
      </c>
    </row>
    <row r="107" spans="1:11" x14ac:dyDescent="0.15">
      <c r="A107" t="str">
        <f>IF(CALENDARIO!B113="","",TRIM(UPPER(CALENDARIO!B113)))</f>
        <v/>
      </c>
      <c r="B107" s="6" t="str">
        <f t="shared" si="14"/>
        <v/>
      </c>
      <c r="C107" s="17" t="str">
        <f t="shared" si="15"/>
        <v/>
      </c>
      <c r="D107" t="str">
        <f t="shared" si="16"/>
        <v/>
      </c>
      <c r="E107" s="17" t="str">
        <f t="shared" si="17"/>
        <v/>
      </c>
      <c r="F107" s="17">
        <f t="shared" si="18"/>
        <v>0</v>
      </c>
      <c r="G107" s="17">
        <f t="shared" si="19"/>
        <v>0</v>
      </c>
      <c r="H107" s="17">
        <f t="shared" si="21"/>
        <v>0</v>
      </c>
      <c r="I107" s="17" t="str">
        <f t="shared" si="20"/>
        <v/>
      </c>
      <c r="J107" s="17">
        <f t="shared" si="22"/>
        <v>0</v>
      </c>
      <c r="K107" s="17" t="str">
        <f>IF(OR($A107="",ISERROR(VLOOKUP($A107,$A$5:$B106,2,FALSE))),"",VLOOKUP($A107,$A$5:$B106,2,FALSE))</f>
        <v/>
      </c>
    </row>
    <row r="108" spans="1:11" x14ac:dyDescent="0.15">
      <c r="A108" t="str">
        <f>IF(CALENDARIO!B114="","",TRIM(UPPER(CALENDARIO!B114)))</f>
        <v/>
      </c>
      <c r="B108" s="6" t="str">
        <f t="shared" si="14"/>
        <v/>
      </c>
      <c r="C108" s="17" t="str">
        <f t="shared" si="15"/>
        <v/>
      </c>
      <c r="D108" t="str">
        <f t="shared" si="16"/>
        <v/>
      </c>
      <c r="E108" s="17" t="str">
        <f t="shared" si="17"/>
        <v/>
      </c>
      <c r="F108" s="17">
        <f t="shared" si="18"/>
        <v>0</v>
      </c>
      <c r="G108" s="17">
        <f t="shared" si="19"/>
        <v>0</v>
      </c>
      <c r="H108" s="17">
        <f t="shared" si="21"/>
        <v>0</v>
      </c>
      <c r="I108" s="17" t="str">
        <f t="shared" si="20"/>
        <v/>
      </c>
      <c r="J108" s="17">
        <f t="shared" si="22"/>
        <v>0</v>
      </c>
      <c r="K108" s="17" t="str">
        <f>IF(OR($A108="",ISERROR(VLOOKUP($A108,$A$5:$B107,2,FALSE))),"",VLOOKUP($A108,$A$5:$B107,2,FALSE))</f>
        <v/>
      </c>
    </row>
    <row r="109" spans="1:11" x14ac:dyDescent="0.15">
      <c r="A109" t="str">
        <f>IF(CALENDARIO!B115="","",TRIM(UPPER(CALENDARIO!B115)))</f>
        <v/>
      </c>
      <c r="B109" s="6" t="str">
        <f t="shared" si="14"/>
        <v/>
      </c>
      <c r="C109" s="17" t="str">
        <f t="shared" si="15"/>
        <v/>
      </c>
      <c r="D109" t="str">
        <f t="shared" si="16"/>
        <v/>
      </c>
      <c r="E109" s="17" t="str">
        <f t="shared" si="17"/>
        <v/>
      </c>
      <c r="F109" s="17">
        <f t="shared" si="18"/>
        <v>0</v>
      </c>
      <c r="G109" s="17">
        <f t="shared" si="19"/>
        <v>0</v>
      </c>
      <c r="H109" s="17">
        <f t="shared" si="21"/>
        <v>0</v>
      </c>
      <c r="I109" s="17" t="str">
        <f t="shared" si="20"/>
        <v/>
      </c>
      <c r="J109" s="17">
        <f t="shared" si="22"/>
        <v>0</v>
      </c>
      <c r="K109" s="17" t="str">
        <f>IF(OR($A109="",ISERROR(VLOOKUP($A109,$A$5:$B108,2,FALSE))),"",VLOOKUP($A109,$A$5:$B108,2,FALSE))</f>
        <v/>
      </c>
    </row>
    <row r="110" spans="1:11" x14ac:dyDescent="0.15">
      <c r="A110" t="str">
        <f>IF(CALENDARIO!B116="","",TRIM(UPPER(CALENDARIO!B116)))</f>
        <v/>
      </c>
      <c r="B110" s="6" t="str">
        <f t="shared" si="14"/>
        <v/>
      </c>
      <c r="C110" s="17" t="str">
        <f t="shared" si="15"/>
        <v/>
      </c>
      <c r="D110" t="str">
        <f t="shared" si="16"/>
        <v/>
      </c>
      <c r="E110" s="17" t="str">
        <f t="shared" si="17"/>
        <v/>
      </c>
      <c r="F110" s="17">
        <f t="shared" si="18"/>
        <v>0</v>
      </c>
      <c r="G110" s="17">
        <f t="shared" si="19"/>
        <v>0</v>
      </c>
      <c r="H110" s="17">
        <f t="shared" si="21"/>
        <v>0</v>
      </c>
      <c r="I110" s="17" t="str">
        <f t="shared" si="20"/>
        <v/>
      </c>
      <c r="J110" s="17">
        <f t="shared" si="22"/>
        <v>0</v>
      </c>
      <c r="K110" s="17" t="str">
        <f>IF(OR($A110="",ISERROR(VLOOKUP($A110,$A$5:$B109,2,FALSE))),"",VLOOKUP($A110,$A$5:$B109,2,FALSE))</f>
        <v/>
      </c>
    </row>
    <row r="111" spans="1:11" x14ac:dyDescent="0.15">
      <c r="A111" t="str">
        <f>IF(CALENDARIO!B117="","",TRIM(UPPER(CALENDARIO!B117)))</f>
        <v/>
      </c>
      <c r="B111" s="6" t="str">
        <f t="shared" si="14"/>
        <v/>
      </c>
      <c r="C111" s="17" t="str">
        <f t="shared" si="15"/>
        <v/>
      </c>
      <c r="D111" t="str">
        <f t="shared" si="16"/>
        <v/>
      </c>
      <c r="E111" s="17" t="str">
        <f t="shared" si="17"/>
        <v/>
      </c>
      <c r="F111" s="17">
        <f t="shared" si="18"/>
        <v>0</v>
      </c>
      <c r="G111" s="17">
        <f t="shared" si="19"/>
        <v>0</v>
      </c>
      <c r="H111" s="17">
        <f t="shared" si="21"/>
        <v>0</v>
      </c>
      <c r="I111" s="17" t="str">
        <f t="shared" si="20"/>
        <v/>
      </c>
      <c r="J111" s="17">
        <f t="shared" si="22"/>
        <v>0</v>
      </c>
      <c r="K111" s="17" t="str">
        <f>IF(OR($A111="",ISERROR(VLOOKUP($A111,$A$5:$B110,2,FALSE))),"",VLOOKUP($A111,$A$5:$B110,2,FALSE))</f>
        <v/>
      </c>
    </row>
    <row r="112" spans="1:11" x14ac:dyDescent="0.15">
      <c r="A112" t="str">
        <f>IF(CALENDARIO!B118="","",TRIM(UPPER(CALENDARIO!B118)))</f>
        <v/>
      </c>
      <c r="B112" s="6" t="str">
        <f t="shared" si="14"/>
        <v/>
      </c>
      <c r="C112" s="17" t="str">
        <f t="shared" si="15"/>
        <v/>
      </c>
      <c r="D112" t="str">
        <f t="shared" si="16"/>
        <v/>
      </c>
      <c r="E112" s="17" t="str">
        <f t="shared" si="17"/>
        <v/>
      </c>
      <c r="F112" s="17">
        <f t="shared" si="18"/>
        <v>0</v>
      </c>
      <c r="G112" s="17">
        <f t="shared" si="19"/>
        <v>0</v>
      </c>
      <c r="H112" s="17">
        <f t="shared" si="21"/>
        <v>0</v>
      </c>
      <c r="I112" s="17" t="str">
        <f t="shared" si="20"/>
        <v/>
      </c>
      <c r="J112" s="17">
        <f t="shared" si="22"/>
        <v>0</v>
      </c>
      <c r="K112" s="17" t="str">
        <f>IF(OR($A112="",ISERROR(VLOOKUP($A112,$A$5:$B111,2,FALSE))),"",VLOOKUP($A112,$A$5:$B111,2,FALSE))</f>
        <v/>
      </c>
    </row>
    <row r="113" spans="1:11" x14ac:dyDescent="0.15">
      <c r="A113" t="str">
        <f>IF(CALENDARIO!B119="","",TRIM(UPPER(CALENDARIO!B119)))</f>
        <v/>
      </c>
      <c r="B113" s="6" t="str">
        <f t="shared" si="14"/>
        <v/>
      </c>
      <c r="C113" s="17" t="str">
        <f t="shared" si="15"/>
        <v/>
      </c>
      <c r="D113" t="str">
        <f t="shared" si="16"/>
        <v/>
      </c>
      <c r="E113" s="17" t="str">
        <f t="shared" si="17"/>
        <v/>
      </c>
      <c r="F113" s="17">
        <f t="shared" si="18"/>
        <v>0</v>
      </c>
      <c r="G113" s="17">
        <f t="shared" si="19"/>
        <v>0</v>
      </c>
      <c r="H113" s="17">
        <f t="shared" si="21"/>
        <v>0</v>
      </c>
      <c r="I113" s="17" t="str">
        <f t="shared" si="20"/>
        <v/>
      </c>
      <c r="J113" s="17">
        <f t="shared" si="22"/>
        <v>0</v>
      </c>
      <c r="K113" s="17" t="str">
        <f>IF(OR($A113="",ISERROR(VLOOKUP($A113,$A$5:$B112,2,FALSE))),"",VLOOKUP($A113,$A$5:$B112,2,FALSE))</f>
        <v/>
      </c>
    </row>
    <row r="114" spans="1:11" x14ac:dyDescent="0.15">
      <c r="A114" t="str">
        <f>IF(CALENDARIO!B120="","",TRIM(UPPER(CALENDARIO!B120)))</f>
        <v/>
      </c>
      <c r="B114" s="6" t="str">
        <f t="shared" si="14"/>
        <v/>
      </c>
      <c r="C114" s="17" t="str">
        <f t="shared" si="15"/>
        <v/>
      </c>
      <c r="D114" t="str">
        <f t="shared" si="16"/>
        <v/>
      </c>
      <c r="E114" s="17" t="str">
        <f t="shared" si="17"/>
        <v/>
      </c>
      <c r="F114" s="17">
        <f t="shared" si="18"/>
        <v>0</v>
      </c>
      <c r="G114" s="17">
        <f t="shared" si="19"/>
        <v>0</v>
      </c>
      <c r="H114" s="17">
        <f t="shared" si="21"/>
        <v>0</v>
      </c>
      <c r="I114" s="17" t="str">
        <f t="shared" si="20"/>
        <v/>
      </c>
      <c r="J114" s="17">
        <f t="shared" si="22"/>
        <v>0</v>
      </c>
      <c r="K114" s="17" t="str">
        <f>IF(OR($A114="",ISERROR(VLOOKUP($A114,$A$5:$B113,2,FALSE))),"",VLOOKUP($A114,$A$5:$B113,2,FALSE))</f>
        <v/>
      </c>
    </row>
    <row r="115" spans="1:11" x14ac:dyDescent="0.15">
      <c r="A115" t="str">
        <f>IF(CALENDARIO!B121="","",TRIM(UPPER(CALENDARIO!B121)))</f>
        <v/>
      </c>
      <c r="B115" s="6" t="str">
        <f t="shared" si="14"/>
        <v/>
      </c>
      <c r="C115" s="17" t="str">
        <f t="shared" si="15"/>
        <v/>
      </c>
      <c r="D115" t="str">
        <f t="shared" si="16"/>
        <v/>
      </c>
      <c r="E115" s="17" t="str">
        <f t="shared" si="17"/>
        <v/>
      </c>
      <c r="F115" s="17">
        <f t="shared" si="18"/>
        <v>0</v>
      </c>
      <c r="G115" s="17">
        <f t="shared" si="19"/>
        <v>0</v>
      </c>
      <c r="H115" s="17">
        <f t="shared" si="21"/>
        <v>0</v>
      </c>
      <c r="I115" s="17" t="str">
        <f t="shared" si="20"/>
        <v/>
      </c>
      <c r="J115" s="17">
        <f t="shared" si="22"/>
        <v>0</v>
      </c>
      <c r="K115" s="17" t="str">
        <f>IF(OR($A115="",ISERROR(VLOOKUP($A115,$A$5:$B114,2,FALSE))),"",VLOOKUP($A115,$A$5:$B114,2,FALSE))</f>
        <v/>
      </c>
    </row>
    <row r="116" spans="1:11" x14ac:dyDescent="0.15">
      <c r="A116" t="str">
        <f>IF(CALENDARIO!B122="","",TRIM(UPPER(CALENDARIO!B122)))</f>
        <v/>
      </c>
      <c r="B116" s="6" t="str">
        <f t="shared" si="14"/>
        <v/>
      </c>
      <c r="C116" s="17" t="str">
        <f t="shared" si="15"/>
        <v/>
      </c>
      <c r="D116" t="str">
        <f t="shared" si="16"/>
        <v/>
      </c>
      <c r="E116" s="17" t="str">
        <f t="shared" si="17"/>
        <v/>
      </c>
      <c r="F116" s="17">
        <f t="shared" si="18"/>
        <v>0</v>
      </c>
      <c r="G116" s="17">
        <f t="shared" si="19"/>
        <v>0</v>
      </c>
      <c r="H116" s="17">
        <f t="shared" si="21"/>
        <v>0</v>
      </c>
      <c r="I116" s="17" t="str">
        <f t="shared" si="20"/>
        <v/>
      </c>
      <c r="J116" s="17">
        <f t="shared" si="22"/>
        <v>0</v>
      </c>
      <c r="K116" s="17" t="str">
        <f>IF(OR($A116="",ISERROR(VLOOKUP($A116,$A$5:$B115,2,FALSE))),"",VLOOKUP($A116,$A$5:$B115,2,FALSE))</f>
        <v/>
      </c>
    </row>
    <row r="117" spans="1:11" x14ac:dyDescent="0.15">
      <c r="A117" t="str">
        <f>IF(CALENDARIO!B123="","",TRIM(UPPER(CALENDARIO!B123)))</f>
        <v/>
      </c>
      <c r="B117" s="6" t="str">
        <f t="shared" si="14"/>
        <v/>
      </c>
      <c r="C117" s="17" t="str">
        <f t="shared" si="15"/>
        <v/>
      </c>
      <c r="D117" t="str">
        <f t="shared" si="16"/>
        <v/>
      </c>
      <c r="E117" s="17" t="str">
        <f t="shared" si="17"/>
        <v/>
      </c>
      <c r="F117" s="17">
        <f t="shared" si="18"/>
        <v>0</v>
      </c>
      <c r="G117" s="17">
        <f t="shared" si="19"/>
        <v>0</v>
      </c>
      <c r="H117" s="17">
        <f t="shared" si="21"/>
        <v>0</v>
      </c>
      <c r="I117" s="17" t="str">
        <f t="shared" si="20"/>
        <v/>
      </c>
      <c r="J117" s="17">
        <f t="shared" si="22"/>
        <v>0</v>
      </c>
      <c r="K117" s="17" t="str">
        <f>IF(OR($A117="",ISERROR(VLOOKUP($A117,$A$5:$B116,2,FALSE))),"",VLOOKUP($A117,$A$5:$B116,2,FALSE))</f>
        <v/>
      </c>
    </row>
    <row r="118" spans="1:11" x14ac:dyDescent="0.15">
      <c r="A118" t="str">
        <f>IF(CALENDARIO!B124="","",TRIM(UPPER(CALENDARIO!B124)))</f>
        <v/>
      </c>
      <c r="B118" s="6" t="str">
        <f t="shared" si="14"/>
        <v/>
      </c>
      <c r="C118" s="17" t="str">
        <f t="shared" si="15"/>
        <v/>
      </c>
      <c r="D118" t="str">
        <f t="shared" si="16"/>
        <v/>
      </c>
      <c r="E118" s="17" t="str">
        <f t="shared" si="17"/>
        <v/>
      </c>
      <c r="F118" s="17">
        <f t="shared" si="18"/>
        <v>0</v>
      </c>
      <c r="G118" s="17">
        <f t="shared" si="19"/>
        <v>0</v>
      </c>
      <c r="H118" s="17">
        <f t="shared" si="21"/>
        <v>0</v>
      </c>
      <c r="I118" s="17" t="str">
        <f t="shared" si="20"/>
        <v/>
      </c>
      <c r="J118" s="17">
        <f t="shared" si="22"/>
        <v>0</v>
      </c>
      <c r="K118" s="17" t="str">
        <f>IF(OR($A118="",ISERROR(VLOOKUP($A118,$A$5:$B117,2,FALSE))),"",VLOOKUP($A118,$A$5:$B117,2,FALSE))</f>
        <v/>
      </c>
    </row>
    <row r="119" spans="1:11" x14ac:dyDescent="0.15">
      <c r="A119" t="str">
        <f>IF(CALENDARIO!B125="","",TRIM(UPPER(CALENDARIO!B125)))</f>
        <v/>
      </c>
      <c r="B119" s="6" t="str">
        <f t="shared" si="14"/>
        <v/>
      </c>
      <c r="C119" s="17" t="str">
        <f t="shared" si="15"/>
        <v/>
      </c>
      <c r="D119" t="str">
        <f t="shared" si="16"/>
        <v/>
      </c>
      <c r="E119" s="17" t="str">
        <f t="shared" si="17"/>
        <v/>
      </c>
      <c r="F119" s="17">
        <f t="shared" si="18"/>
        <v>0</v>
      </c>
      <c r="G119" s="17">
        <f t="shared" si="19"/>
        <v>0</v>
      </c>
      <c r="H119" s="17">
        <f t="shared" si="21"/>
        <v>0</v>
      </c>
      <c r="I119" s="17" t="str">
        <f t="shared" si="20"/>
        <v/>
      </c>
      <c r="J119" s="17">
        <f t="shared" si="22"/>
        <v>0</v>
      </c>
      <c r="K119" s="17" t="str">
        <f>IF(OR($A119="",ISERROR(VLOOKUP($A119,$A$5:$B118,2,FALSE))),"",VLOOKUP($A119,$A$5:$B118,2,FALSE))</f>
        <v/>
      </c>
    </row>
    <row r="120" spans="1:11" x14ac:dyDescent="0.15">
      <c r="A120" t="str">
        <f>IF(CALENDARIO!B126="","",TRIM(UPPER(CALENDARIO!B126)))</f>
        <v/>
      </c>
      <c r="B120" s="6" t="str">
        <f t="shared" si="14"/>
        <v/>
      </c>
      <c r="C120" s="17" t="str">
        <f t="shared" si="15"/>
        <v/>
      </c>
      <c r="D120" t="str">
        <f t="shared" si="16"/>
        <v/>
      </c>
      <c r="E120" s="17" t="str">
        <f t="shared" si="17"/>
        <v/>
      </c>
      <c r="F120" s="17">
        <f t="shared" si="18"/>
        <v>0</v>
      </c>
      <c r="G120" s="17">
        <f t="shared" si="19"/>
        <v>0</v>
      </c>
      <c r="H120" s="17">
        <f t="shared" si="21"/>
        <v>0</v>
      </c>
      <c r="I120" s="17" t="str">
        <f t="shared" si="20"/>
        <v/>
      </c>
      <c r="J120" s="17">
        <f t="shared" si="22"/>
        <v>0</v>
      </c>
      <c r="K120" s="17" t="str">
        <f>IF(OR($A120="",ISERROR(VLOOKUP($A120,$A$5:$B119,2,FALSE))),"",VLOOKUP($A120,$A$5:$B119,2,FALSE))</f>
        <v/>
      </c>
    </row>
    <row r="121" spans="1:11" x14ac:dyDescent="0.15">
      <c r="A121" t="str">
        <f>IF(CALENDARIO!B127="","",TRIM(UPPER(CALENDARIO!B127)))</f>
        <v/>
      </c>
      <c r="B121" s="6" t="str">
        <f t="shared" si="14"/>
        <v/>
      </c>
      <c r="C121" s="17" t="str">
        <f t="shared" si="15"/>
        <v/>
      </c>
      <c r="D121" t="str">
        <f t="shared" si="16"/>
        <v/>
      </c>
      <c r="E121" s="17" t="str">
        <f t="shared" si="17"/>
        <v/>
      </c>
      <c r="F121" s="17">
        <f t="shared" si="18"/>
        <v>0</v>
      </c>
      <c r="G121" s="17">
        <f t="shared" si="19"/>
        <v>0</v>
      </c>
      <c r="H121" s="17">
        <f t="shared" si="21"/>
        <v>0</v>
      </c>
      <c r="I121" s="17" t="str">
        <f t="shared" si="20"/>
        <v/>
      </c>
      <c r="J121" s="17">
        <f t="shared" si="22"/>
        <v>0</v>
      </c>
      <c r="K121" s="17" t="str">
        <f>IF(OR($A121="",ISERROR(VLOOKUP($A121,$A$5:$B120,2,FALSE))),"",VLOOKUP($A121,$A$5:$B120,2,FALSE))</f>
        <v/>
      </c>
    </row>
    <row r="122" spans="1:11" x14ac:dyDescent="0.15">
      <c r="A122" t="str">
        <f>IF(CALENDARIO!B128="","",TRIM(UPPER(CALENDARIO!B128)))</f>
        <v/>
      </c>
      <c r="B122" s="6" t="str">
        <f t="shared" si="14"/>
        <v/>
      </c>
      <c r="C122" s="17" t="str">
        <f t="shared" si="15"/>
        <v/>
      </c>
      <c r="D122" t="str">
        <f t="shared" si="16"/>
        <v/>
      </c>
      <c r="E122" s="17" t="str">
        <f t="shared" si="17"/>
        <v/>
      </c>
      <c r="F122" s="17">
        <f t="shared" si="18"/>
        <v>0</v>
      </c>
      <c r="G122" s="17">
        <f t="shared" si="19"/>
        <v>0</v>
      </c>
      <c r="H122" s="17">
        <f t="shared" si="21"/>
        <v>0</v>
      </c>
      <c r="I122" s="17" t="str">
        <f t="shared" si="20"/>
        <v/>
      </c>
      <c r="J122" s="17">
        <f t="shared" si="22"/>
        <v>0</v>
      </c>
      <c r="K122" s="17" t="str">
        <f>IF(OR($A122="",ISERROR(VLOOKUP($A122,$A$5:$B121,2,FALSE))),"",VLOOKUP($A122,$A$5:$B121,2,FALSE))</f>
        <v/>
      </c>
    </row>
    <row r="123" spans="1:11" x14ac:dyDescent="0.15">
      <c r="A123" t="str">
        <f>IF(CALENDARIO!B129="","",TRIM(UPPER(CALENDARIO!B129)))</f>
        <v/>
      </c>
      <c r="B123" s="6" t="str">
        <f t="shared" si="14"/>
        <v/>
      </c>
      <c r="C123" s="17" t="str">
        <f t="shared" si="15"/>
        <v/>
      </c>
      <c r="D123" t="str">
        <f t="shared" si="16"/>
        <v/>
      </c>
      <c r="E123" s="17" t="str">
        <f t="shared" si="17"/>
        <v/>
      </c>
      <c r="F123" s="17">
        <f t="shared" si="18"/>
        <v>0</v>
      </c>
      <c r="G123" s="17">
        <f t="shared" si="19"/>
        <v>0</v>
      </c>
      <c r="H123" s="17">
        <f t="shared" si="21"/>
        <v>0</v>
      </c>
      <c r="I123" s="17" t="str">
        <f t="shared" si="20"/>
        <v/>
      </c>
      <c r="J123" s="17">
        <f t="shared" si="22"/>
        <v>0</v>
      </c>
      <c r="K123" s="17" t="str">
        <f>IF(OR($A123="",ISERROR(VLOOKUP($A123,$A$5:$B122,2,FALSE))),"",VLOOKUP($A123,$A$5:$B122,2,FALSE))</f>
        <v/>
      </c>
    </row>
    <row r="124" spans="1:11" x14ac:dyDescent="0.15">
      <c r="A124" t="str">
        <f>IF(CALENDARIO!B130="","",TRIM(UPPER(CALENDARIO!B130)))</f>
        <v/>
      </c>
      <c r="B124" s="6" t="str">
        <f t="shared" si="14"/>
        <v/>
      </c>
      <c r="C124" s="17" t="str">
        <f t="shared" si="15"/>
        <v/>
      </c>
      <c r="D124" t="str">
        <f t="shared" si="16"/>
        <v/>
      </c>
      <c r="E124" s="17" t="str">
        <f t="shared" si="17"/>
        <v/>
      </c>
      <c r="F124" s="17">
        <f t="shared" si="18"/>
        <v>0</v>
      </c>
      <c r="G124" s="17">
        <f t="shared" si="19"/>
        <v>0</v>
      </c>
      <c r="H124" s="17">
        <f t="shared" si="21"/>
        <v>0</v>
      </c>
      <c r="I124" s="17" t="str">
        <f t="shared" si="20"/>
        <v/>
      </c>
      <c r="J124" s="17">
        <f t="shared" si="22"/>
        <v>0</v>
      </c>
      <c r="K124" s="17" t="str">
        <f>IF(OR($A124="",ISERROR(VLOOKUP($A124,$A$5:$B123,2,FALSE))),"",VLOOKUP($A124,$A$5:$B123,2,FALSE))</f>
        <v/>
      </c>
    </row>
    <row r="125" spans="1:11" x14ac:dyDescent="0.15">
      <c r="A125" t="str">
        <f>IF(CALENDARIO!B131="","",TRIM(UPPER(CALENDARIO!B131)))</f>
        <v/>
      </c>
      <c r="B125" s="6" t="str">
        <f t="shared" si="14"/>
        <v/>
      </c>
      <c r="C125" s="17" t="str">
        <f t="shared" si="15"/>
        <v/>
      </c>
      <c r="D125" t="str">
        <f t="shared" si="16"/>
        <v/>
      </c>
      <c r="E125" s="17" t="str">
        <f t="shared" si="17"/>
        <v/>
      </c>
      <c r="F125" s="17">
        <f t="shared" si="18"/>
        <v>0</v>
      </c>
      <c r="G125" s="17">
        <f t="shared" si="19"/>
        <v>0</v>
      </c>
      <c r="H125" s="17">
        <f t="shared" si="21"/>
        <v>0</v>
      </c>
      <c r="I125" s="17" t="str">
        <f t="shared" si="20"/>
        <v/>
      </c>
      <c r="J125" s="17">
        <f t="shared" si="22"/>
        <v>0</v>
      </c>
      <c r="K125" s="17" t="str">
        <f>IF(OR($A125="",ISERROR(VLOOKUP($A125,$A$5:$B124,2,FALSE))),"",VLOOKUP($A125,$A$5:$B124,2,FALSE))</f>
        <v/>
      </c>
    </row>
    <row r="126" spans="1:11" x14ac:dyDescent="0.15">
      <c r="A126" t="str">
        <f>IF(CALENDARIO!B132="","",TRIM(UPPER(CALENDARIO!B132)))</f>
        <v/>
      </c>
      <c r="B126" s="6" t="str">
        <f t="shared" si="14"/>
        <v/>
      </c>
      <c r="C126" s="17" t="str">
        <f t="shared" si="15"/>
        <v/>
      </c>
      <c r="D126" t="str">
        <f t="shared" si="16"/>
        <v/>
      </c>
      <c r="E126" s="17" t="str">
        <f t="shared" si="17"/>
        <v/>
      </c>
      <c r="F126" s="17">
        <f t="shared" si="18"/>
        <v>0</v>
      </c>
      <c r="G126" s="17">
        <f t="shared" si="19"/>
        <v>0</v>
      </c>
      <c r="H126" s="17">
        <f t="shared" si="21"/>
        <v>0</v>
      </c>
      <c r="I126" s="17" t="str">
        <f t="shared" si="20"/>
        <v/>
      </c>
      <c r="J126" s="17">
        <f t="shared" si="22"/>
        <v>0</v>
      </c>
      <c r="K126" s="17" t="str">
        <f>IF(OR($A126="",ISERROR(VLOOKUP($A126,$A$5:$B125,2,FALSE))),"",VLOOKUP($A126,$A$5:$B125,2,FALSE))</f>
        <v/>
      </c>
    </row>
    <row r="127" spans="1:11" x14ac:dyDescent="0.15">
      <c r="A127" t="str">
        <f>IF(CALENDARIO!B133="","",TRIM(UPPER(CALENDARIO!B133)))</f>
        <v/>
      </c>
      <c r="B127" s="6" t="str">
        <f t="shared" si="14"/>
        <v/>
      </c>
      <c r="C127" s="17" t="str">
        <f t="shared" si="15"/>
        <v/>
      </c>
      <c r="D127" t="str">
        <f t="shared" si="16"/>
        <v/>
      </c>
      <c r="E127" s="17" t="str">
        <f t="shared" si="17"/>
        <v/>
      </c>
      <c r="F127" s="17">
        <f t="shared" si="18"/>
        <v>0</v>
      </c>
      <c r="G127" s="17">
        <f t="shared" si="19"/>
        <v>0</v>
      </c>
      <c r="H127" s="17">
        <f t="shared" si="21"/>
        <v>0</v>
      </c>
      <c r="I127" s="17" t="str">
        <f t="shared" si="20"/>
        <v/>
      </c>
      <c r="J127" s="17">
        <f t="shared" si="22"/>
        <v>0</v>
      </c>
      <c r="K127" s="17" t="str">
        <f>IF(OR($A127="",ISERROR(VLOOKUP($A127,$A$5:$B126,2,FALSE))),"",VLOOKUP($A127,$A$5:$B126,2,FALSE))</f>
        <v/>
      </c>
    </row>
    <row r="128" spans="1:11" x14ac:dyDescent="0.15">
      <c r="A128" t="str">
        <f>IF(CALENDARIO!B134="","",TRIM(UPPER(CALENDARIO!B134)))</f>
        <v/>
      </c>
      <c r="B128" s="6" t="str">
        <f t="shared" si="14"/>
        <v/>
      </c>
      <c r="C128" s="17" t="str">
        <f t="shared" si="15"/>
        <v/>
      </c>
      <c r="D128" t="str">
        <f t="shared" si="16"/>
        <v/>
      </c>
      <c r="E128" s="17" t="str">
        <f t="shared" si="17"/>
        <v/>
      </c>
      <c r="F128" s="17">
        <f t="shared" si="18"/>
        <v>0</v>
      </c>
      <c r="G128" s="17">
        <f t="shared" si="19"/>
        <v>0</v>
      </c>
      <c r="H128" s="17">
        <f t="shared" si="21"/>
        <v>0</v>
      </c>
      <c r="I128" s="17" t="str">
        <f t="shared" si="20"/>
        <v/>
      </c>
      <c r="J128" s="17">
        <f t="shared" si="22"/>
        <v>0</v>
      </c>
      <c r="K128" s="17" t="str">
        <f>IF(OR($A128="",ISERROR(VLOOKUP($A128,$A$5:$B127,2,FALSE))),"",VLOOKUP($A128,$A$5:$B127,2,FALSE))</f>
        <v/>
      </c>
    </row>
    <row r="129" spans="1:11" x14ac:dyDescent="0.15">
      <c r="A129" t="str">
        <f>IF(CALENDARIO!B135="","",TRIM(UPPER(CALENDARIO!B135)))</f>
        <v/>
      </c>
      <c r="B129" s="6" t="str">
        <f t="shared" si="14"/>
        <v/>
      </c>
      <c r="C129" s="17" t="str">
        <f t="shared" si="15"/>
        <v/>
      </c>
      <c r="D129" t="str">
        <f t="shared" si="16"/>
        <v/>
      </c>
      <c r="E129" s="17" t="str">
        <f t="shared" si="17"/>
        <v/>
      </c>
      <c r="F129" s="17">
        <f t="shared" si="18"/>
        <v>0</v>
      </c>
      <c r="G129" s="17">
        <f t="shared" si="19"/>
        <v>0</v>
      </c>
      <c r="H129" s="17">
        <f t="shared" si="21"/>
        <v>0</v>
      </c>
      <c r="I129" s="17" t="str">
        <f t="shared" si="20"/>
        <v/>
      </c>
      <c r="J129" s="17">
        <f t="shared" si="22"/>
        <v>0</v>
      </c>
      <c r="K129" s="17" t="str">
        <f>IF(OR($A129="",ISERROR(VLOOKUP($A129,$A$5:$B128,2,FALSE))),"",VLOOKUP($A129,$A$5:$B128,2,FALSE))</f>
        <v/>
      </c>
    </row>
    <row r="130" spans="1:11" x14ac:dyDescent="0.15">
      <c r="A130" t="str">
        <f>IF(CALENDARIO!B136="","",TRIM(UPPER(CALENDARIO!B136)))</f>
        <v/>
      </c>
      <c r="B130" s="6" t="str">
        <f t="shared" si="14"/>
        <v/>
      </c>
      <c r="C130" s="17" t="str">
        <f t="shared" si="15"/>
        <v/>
      </c>
      <c r="D130" t="str">
        <f t="shared" si="16"/>
        <v/>
      </c>
      <c r="E130" s="17" t="str">
        <f t="shared" si="17"/>
        <v/>
      </c>
      <c r="F130" s="17">
        <f t="shared" si="18"/>
        <v>0</v>
      </c>
      <c r="G130" s="17">
        <f t="shared" si="19"/>
        <v>0</v>
      </c>
      <c r="H130" s="17">
        <f t="shared" si="21"/>
        <v>0</v>
      </c>
      <c r="I130" s="17" t="str">
        <f t="shared" si="20"/>
        <v/>
      </c>
      <c r="J130" s="17">
        <f t="shared" si="22"/>
        <v>0</v>
      </c>
      <c r="K130" s="17" t="str">
        <f>IF(OR($A130="",ISERROR(VLOOKUP($A130,$A$5:$B129,2,FALSE))),"",VLOOKUP($A130,$A$5:$B129,2,FALSE))</f>
        <v/>
      </c>
    </row>
    <row r="131" spans="1:11" x14ac:dyDescent="0.15">
      <c r="A131" t="str">
        <f>IF(CALENDARIO!B137="","",TRIM(UPPER(CALENDARIO!B137)))</f>
        <v/>
      </c>
      <c r="B131" s="6" t="str">
        <f t="shared" si="14"/>
        <v/>
      </c>
      <c r="C131" s="17" t="str">
        <f t="shared" si="15"/>
        <v/>
      </c>
      <c r="D131" t="str">
        <f t="shared" si="16"/>
        <v/>
      </c>
      <c r="E131" s="17" t="str">
        <f t="shared" si="17"/>
        <v/>
      </c>
      <c r="F131" s="17">
        <f t="shared" si="18"/>
        <v>0</v>
      </c>
      <c r="G131" s="17">
        <f t="shared" si="19"/>
        <v>0</v>
      </c>
      <c r="H131" s="17">
        <f t="shared" si="21"/>
        <v>0</v>
      </c>
      <c r="I131" s="17" t="str">
        <f t="shared" si="20"/>
        <v/>
      </c>
      <c r="J131" s="17">
        <f t="shared" si="22"/>
        <v>0</v>
      </c>
      <c r="K131" s="17" t="str">
        <f>IF(OR($A131="",ISERROR(VLOOKUP($A131,$A$5:$B130,2,FALSE))),"",VLOOKUP($A131,$A$5:$B130,2,FALSE))</f>
        <v/>
      </c>
    </row>
    <row r="132" spans="1:11" x14ac:dyDescent="0.15">
      <c r="A132" t="str">
        <f>IF(CALENDARIO!B138="","",TRIM(UPPER(CALENDARIO!B138)))</f>
        <v/>
      </c>
      <c r="B132" s="6" t="str">
        <f t="shared" si="14"/>
        <v/>
      </c>
      <c r="C132" s="17" t="str">
        <f t="shared" si="15"/>
        <v/>
      </c>
      <c r="D132" t="str">
        <f t="shared" si="16"/>
        <v/>
      </c>
      <c r="E132" s="17" t="str">
        <f t="shared" si="17"/>
        <v/>
      </c>
      <c r="F132" s="17">
        <f t="shared" si="18"/>
        <v>0</v>
      </c>
      <c r="G132" s="17">
        <f t="shared" si="19"/>
        <v>0</v>
      </c>
      <c r="H132" s="17">
        <f t="shared" si="21"/>
        <v>0</v>
      </c>
      <c r="I132" s="17" t="str">
        <f t="shared" si="20"/>
        <v/>
      </c>
      <c r="J132" s="17">
        <f t="shared" si="22"/>
        <v>0</v>
      </c>
      <c r="K132" s="17" t="str">
        <f>IF(OR($A132="",ISERROR(VLOOKUP($A132,$A$5:$B131,2,FALSE))),"",VLOOKUP($A132,$A$5:$B131,2,FALSE))</f>
        <v/>
      </c>
    </row>
    <row r="133" spans="1:11" x14ac:dyDescent="0.15">
      <c r="A133" t="str">
        <f>IF(CALENDARIO!B139="","",TRIM(UPPER(CALENDARIO!B139)))</f>
        <v/>
      </c>
      <c r="B133" s="6" t="str">
        <f t="shared" si="14"/>
        <v/>
      </c>
      <c r="C133" s="17" t="str">
        <f t="shared" si="15"/>
        <v/>
      </c>
      <c r="D133" t="str">
        <f t="shared" si="16"/>
        <v/>
      </c>
      <c r="E133" s="17" t="str">
        <f t="shared" si="17"/>
        <v/>
      </c>
      <c r="F133" s="17">
        <f t="shared" si="18"/>
        <v>0</v>
      </c>
      <c r="G133" s="17">
        <f t="shared" si="19"/>
        <v>0</v>
      </c>
      <c r="H133" s="17">
        <f t="shared" si="21"/>
        <v>0</v>
      </c>
      <c r="I133" s="17" t="str">
        <f t="shared" si="20"/>
        <v/>
      </c>
      <c r="J133" s="17">
        <f t="shared" si="22"/>
        <v>0</v>
      </c>
      <c r="K133" s="17" t="str">
        <f>IF(OR($A133="",ISERROR(VLOOKUP($A133,$A$5:$B132,2,FALSE))),"",VLOOKUP($A133,$A$5:$B132,2,FALSE))</f>
        <v/>
      </c>
    </row>
    <row r="134" spans="1:11" x14ac:dyDescent="0.15">
      <c r="A134" t="str">
        <f>IF(CALENDARIO!B140="","",TRIM(UPPER(CALENDARIO!B140)))</f>
        <v/>
      </c>
      <c r="B134" s="6" t="str">
        <f t="shared" ref="B134:B197" si="23">IF(A134="","",IF(OR(UPPER(LEFT(A134))="X",UPPER(LEFT(A134))="Y",UPPER(LEFT(A134))="Z"),MID(A134,2,LEN(A134)-2),LEFT(A134,LEN(A134)-1)))</f>
        <v/>
      </c>
      <c r="C134" s="17" t="str">
        <f t="shared" ref="C134:C197" si="24">IF(A134="","",RIGHT(A134,1))</f>
        <v/>
      </c>
      <c r="D134" t="str">
        <f t="shared" ref="D134:D197" si="25">IF(A134="","",IF(UPPER(LEFT(A134))="Y",MOD(VALUE("1"&amp;B134),23),IF(UPPER(LEFT(A134))="Z",MOD(VALUE("2"&amp;B134),23),MOD(B134,23))))</f>
        <v/>
      </c>
      <c r="E134" s="17" t="str">
        <f t="shared" ref="E134:E197" si="26">IF(A134="","",MID("TRWAGMYFPDXBNJZSQVHLCKE",D134+1,1))</f>
        <v/>
      </c>
      <c r="F134" s="17">
        <f t="shared" ref="F134:F197" si="27">IF(AND(A134&lt;&gt;"",C134=E134),1,0)</f>
        <v>0</v>
      </c>
      <c r="G134" s="17">
        <f t="shared" ref="G134:G197" si="28">IF(A134="",0,1)</f>
        <v>0</v>
      </c>
      <c r="H134" s="17">
        <f t="shared" si="21"/>
        <v>0</v>
      </c>
      <c r="I134" s="17" t="str">
        <f t="shared" ref="I134:I197" si="29">IF(A134="","",A134)</f>
        <v/>
      </c>
      <c r="J134" s="17">
        <f t="shared" si="22"/>
        <v>0</v>
      </c>
      <c r="K134" s="17" t="str">
        <f>IF(OR($A134="",ISERROR(VLOOKUP($A134,$A$5:$B133,2,FALSE))),"",VLOOKUP($A134,$A$5:$B133,2,FALSE))</f>
        <v/>
      </c>
    </row>
    <row r="135" spans="1:11" x14ac:dyDescent="0.15">
      <c r="A135" t="str">
        <f>IF(CALENDARIO!B141="","",TRIM(UPPER(CALENDARIO!B141)))</f>
        <v/>
      </c>
      <c r="B135" s="6" t="str">
        <f t="shared" si="23"/>
        <v/>
      </c>
      <c r="C135" s="17" t="str">
        <f t="shared" si="24"/>
        <v/>
      </c>
      <c r="D135" t="str">
        <f t="shared" si="25"/>
        <v/>
      </c>
      <c r="E135" s="17" t="str">
        <f t="shared" si="26"/>
        <v/>
      </c>
      <c r="F135" s="17">
        <f t="shared" si="27"/>
        <v>0</v>
      </c>
      <c r="G135" s="17">
        <f t="shared" si="28"/>
        <v>0</v>
      </c>
      <c r="H135" s="17">
        <f t="shared" ref="H135:H198" si="30">IF(A135="",0,H134+1)</f>
        <v>0</v>
      </c>
      <c r="I135" s="17" t="str">
        <f t="shared" si="29"/>
        <v/>
      </c>
      <c r="J135" s="17">
        <f t="shared" ref="J135:J198" si="31">IF(K135="",0,1)</f>
        <v>0</v>
      </c>
      <c r="K135" s="17" t="str">
        <f>IF(OR($A135="",ISERROR(VLOOKUP($A135,$A$5:$B134,2,FALSE))),"",VLOOKUP($A135,$A$5:$B134,2,FALSE))</f>
        <v/>
      </c>
    </row>
    <row r="136" spans="1:11" x14ac:dyDescent="0.15">
      <c r="A136" t="str">
        <f>IF(CALENDARIO!B142="","",TRIM(UPPER(CALENDARIO!B142)))</f>
        <v/>
      </c>
      <c r="B136" s="6" t="str">
        <f t="shared" si="23"/>
        <v/>
      </c>
      <c r="C136" s="17" t="str">
        <f t="shared" si="24"/>
        <v/>
      </c>
      <c r="D136" t="str">
        <f t="shared" si="25"/>
        <v/>
      </c>
      <c r="E136" s="17" t="str">
        <f t="shared" si="26"/>
        <v/>
      </c>
      <c r="F136" s="17">
        <f t="shared" si="27"/>
        <v>0</v>
      </c>
      <c r="G136" s="17">
        <f t="shared" si="28"/>
        <v>0</v>
      </c>
      <c r="H136" s="17">
        <f t="shared" si="30"/>
        <v>0</v>
      </c>
      <c r="I136" s="17" t="str">
        <f t="shared" si="29"/>
        <v/>
      </c>
      <c r="J136" s="17">
        <f t="shared" si="31"/>
        <v>0</v>
      </c>
      <c r="K136" s="17" t="str">
        <f>IF(OR($A136="",ISERROR(VLOOKUP($A136,$A$5:$B135,2,FALSE))),"",VLOOKUP($A136,$A$5:$B135,2,FALSE))</f>
        <v/>
      </c>
    </row>
    <row r="137" spans="1:11" x14ac:dyDescent="0.15">
      <c r="A137" t="str">
        <f>IF(CALENDARIO!B143="","",TRIM(UPPER(CALENDARIO!B143)))</f>
        <v/>
      </c>
      <c r="B137" s="6" t="str">
        <f t="shared" si="23"/>
        <v/>
      </c>
      <c r="C137" s="17" t="str">
        <f t="shared" si="24"/>
        <v/>
      </c>
      <c r="D137" t="str">
        <f t="shared" si="25"/>
        <v/>
      </c>
      <c r="E137" s="17" t="str">
        <f t="shared" si="26"/>
        <v/>
      </c>
      <c r="F137" s="17">
        <f t="shared" si="27"/>
        <v>0</v>
      </c>
      <c r="G137" s="17">
        <f t="shared" si="28"/>
        <v>0</v>
      </c>
      <c r="H137" s="17">
        <f t="shared" si="30"/>
        <v>0</v>
      </c>
      <c r="I137" s="17" t="str">
        <f t="shared" si="29"/>
        <v/>
      </c>
      <c r="J137" s="17">
        <f t="shared" si="31"/>
        <v>0</v>
      </c>
      <c r="K137" s="17" t="str">
        <f>IF(OR($A137="",ISERROR(VLOOKUP($A137,$A$5:$B136,2,FALSE))),"",VLOOKUP($A137,$A$5:$B136,2,FALSE))</f>
        <v/>
      </c>
    </row>
    <row r="138" spans="1:11" x14ac:dyDescent="0.15">
      <c r="A138" t="str">
        <f>IF(CALENDARIO!B144="","",TRIM(UPPER(CALENDARIO!B144)))</f>
        <v/>
      </c>
      <c r="B138" s="6" t="str">
        <f t="shared" si="23"/>
        <v/>
      </c>
      <c r="C138" s="17" t="str">
        <f t="shared" si="24"/>
        <v/>
      </c>
      <c r="D138" t="str">
        <f t="shared" si="25"/>
        <v/>
      </c>
      <c r="E138" s="17" t="str">
        <f t="shared" si="26"/>
        <v/>
      </c>
      <c r="F138" s="17">
        <f t="shared" si="27"/>
        <v>0</v>
      </c>
      <c r="G138" s="17">
        <f t="shared" si="28"/>
        <v>0</v>
      </c>
      <c r="H138" s="17">
        <f t="shared" si="30"/>
        <v>0</v>
      </c>
      <c r="I138" s="17" t="str">
        <f t="shared" si="29"/>
        <v/>
      </c>
      <c r="J138" s="17">
        <f t="shared" si="31"/>
        <v>0</v>
      </c>
      <c r="K138" s="17" t="str">
        <f>IF(OR($A138="",ISERROR(VLOOKUP($A138,$A$5:$B137,2,FALSE))),"",VLOOKUP($A138,$A$5:$B137,2,FALSE))</f>
        <v/>
      </c>
    </row>
    <row r="139" spans="1:11" x14ac:dyDescent="0.15">
      <c r="A139" t="str">
        <f>IF(CALENDARIO!B145="","",TRIM(UPPER(CALENDARIO!B145)))</f>
        <v/>
      </c>
      <c r="B139" s="6" t="str">
        <f t="shared" si="23"/>
        <v/>
      </c>
      <c r="C139" s="17" t="str">
        <f t="shared" si="24"/>
        <v/>
      </c>
      <c r="D139" t="str">
        <f t="shared" si="25"/>
        <v/>
      </c>
      <c r="E139" s="17" t="str">
        <f t="shared" si="26"/>
        <v/>
      </c>
      <c r="F139" s="17">
        <f t="shared" si="27"/>
        <v>0</v>
      </c>
      <c r="G139" s="17">
        <f t="shared" si="28"/>
        <v>0</v>
      </c>
      <c r="H139" s="17">
        <f t="shared" si="30"/>
        <v>0</v>
      </c>
      <c r="I139" s="17" t="str">
        <f t="shared" si="29"/>
        <v/>
      </c>
      <c r="J139" s="17">
        <f t="shared" si="31"/>
        <v>0</v>
      </c>
      <c r="K139" s="17" t="str">
        <f>IF(OR($A139="",ISERROR(VLOOKUP($A139,$A$5:$B138,2,FALSE))),"",VLOOKUP($A139,$A$5:$B138,2,FALSE))</f>
        <v/>
      </c>
    </row>
    <row r="140" spans="1:11" x14ac:dyDescent="0.15">
      <c r="A140" t="str">
        <f>IF(CALENDARIO!B146="","",TRIM(UPPER(CALENDARIO!B146)))</f>
        <v/>
      </c>
      <c r="B140" s="6" t="str">
        <f t="shared" si="23"/>
        <v/>
      </c>
      <c r="C140" s="17" t="str">
        <f t="shared" si="24"/>
        <v/>
      </c>
      <c r="D140" t="str">
        <f t="shared" si="25"/>
        <v/>
      </c>
      <c r="E140" s="17" t="str">
        <f t="shared" si="26"/>
        <v/>
      </c>
      <c r="F140" s="17">
        <f t="shared" si="27"/>
        <v>0</v>
      </c>
      <c r="G140" s="17">
        <f t="shared" si="28"/>
        <v>0</v>
      </c>
      <c r="H140" s="17">
        <f t="shared" si="30"/>
        <v>0</v>
      </c>
      <c r="I140" s="17" t="str">
        <f t="shared" si="29"/>
        <v/>
      </c>
      <c r="J140" s="17">
        <f t="shared" si="31"/>
        <v>0</v>
      </c>
      <c r="K140" s="17" t="str">
        <f>IF(OR($A140="",ISERROR(VLOOKUP($A140,$A$5:$B139,2,FALSE))),"",VLOOKUP($A140,$A$5:$B139,2,FALSE))</f>
        <v/>
      </c>
    </row>
    <row r="141" spans="1:11" x14ac:dyDescent="0.15">
      <c r="A141" t="str">
        <f>IF(CALENDARIO!B147="","",TRIM(UPPER(CALENDARIO!B147)))</f>
        <v/>
      </c>
      <c r="B141" s="6" t="str">
        <f t="shared" si="23"/>
        <v/>
      </c>
      <c r="C141" s="17" t="str">
        <f t="shared" si="24"/>
        <v/>
      </c>
      <c r="D141" t="str">
        <f t="shared" si="25"/>
        <v/>
      </c>
      <c r="E141" s="17" t="str">
        <f t="shared" si="26"/>
        <v/>
      </c>
      <c r="F141" s="17">
        <f t="shared" si="27"/>
        <v>0</v>
      </c>
      <c r="G141" s="17">
        <f t="shared" si="28"/>
        <v>0</v>
      </c>
      <c r="H141" s="17">
        <f t="shared" si="30"/>
        <v>0</v>
      </c>
      <c r="I141" s="17" t="str">
        <f t="shared" si="29"/>
        <v/>
      </c>
      <c r="J141" s="17">
        <f t="shared" si="31"/>
        <v>0</v>
      </c>
      <c r="K141" s="17" t="str">
        <f>IF(OR($A141="",ISERROR(VLOOKUP($A141,$A$5:$B140,2,FALSE))),"",VLOOKUP($A141,$A$5:$B140,2,FALSE))</f>
        <v/>
      </c>
    </row>
    <row r="142" spans="1:11" x14ac:dyDescent="0.15">
      <c r="A142" t="str">
        <f>IF(CALENDARIO!B148="","",TRIM(UPPER(CALENDARIO!B148)))</f>
        <v/>
      </c>
      <c r="B142" s="6" t="str">
        <f t="shared" si="23"/>
        <v/>
      </c>
      <c r="C142" s="17" t="str">
        <f t="shared" si="24"/>
        <v/>
      </c>
      <c r="D142" t="str">
        <f t="shared" si="25"/>
        <v/>
      </c>
      <c r="E142" s="17" t="str">
        <f t="shared" si="26"/>
        <v/>
      </c>
      <c r="F142" s="17">
        <f t="shared" si="27"/>
        <v>0</v>
      </c>
      <c r="G142" s="17">
        <f t="shared" si="28"/>
        <v>0</v>
      </c>
      <c r="H142" s="17">
        <f t="shared" si="30"/>
        <v>0</v>
      </c>
      <c r="I142" s="17" t="str">
        <f t="shared" si="29"/>
        <v/>
      </c>
      <c r="J142" s="17">
        <f t="shared" si="31"/>
        <v>0</v>
      </c>
      <c r="K142" s="17" t="str">
        <f>IF(OR($A142="",ISERROR(VLOOKUP($A142,$A$5:$B141,2,FALSE))),"",VLOOKUP($A142,$A$5:$B141,2,FALSE))</f>
        <v/>
      </c>
    </row>
    <row r="143" spans="1:11" x14ac:dyDescent="0.15">
      <c r="A143" t="str">
        <f>IF(CALENDARIO!B149="","",TRIM(UPPER(CALENDARIO!B149)))</f>
        <v/>
      </c>
      <c r="B143" s="6" t="str">
        <f t="shared" si="23"/>
        <v/>
      </c>
      <c r="C143" s="17" t="str">
        <f t="shared" si="24"/>
        <v/>
      </c>
      <c r="D143" t="str">
        <f t="shared" si="25"/>
        <v/>
      </c>
      <c r="E143" s="17" t="str">
        <f t="shared" si="26"/>
        <v/>
      </c>
      <c r="F143" s="17">
        <f t="shared" si="27"/>
        <v>0</v>
      </c>
      <c r="G143" s="17">
        <f t="shared" si="28"/>
        <v>0</v>
      </c>
      <c r="H143" s="17">
        <f t="shared" si="30"/>
        <v>0</v>
      </c>
      <c r="I143" s="17" t="str">
        <f t="shared" si="29"/>
        <v/>
      </c>
      <c r="J143" s="17">
        <f t="shared" si="31"/>
        <v>0</v>
      </c>
      <c r="K143" s="17" t="str">
        <f>IF(OR($A143="",ISERROR(VLOOKUP($A143,$A$5:$B142,2,FALSE))),"",VLOOKUP($A143,$A$5:$B142,2,FALSE))</f>
        <v/>
      </c>
    </row>
    <row r="144" spans="1:11" x14ac:dyDescent="0.15">
      <c r="A144" t="str">
        <f>IF(CALENDARIO!B150="","",TRIM(UPPER(CALENDARIO!B150)))</f>
        <v/>
      </c>
      <c r="B144" s="6" t="str">
        <f t="shared" si="23"/>
        <v/>
      </c>
      <c r="C144" s="17" t="str">
        <f t="shared" si="24"/>
        <v/>
      </c>
      <c r="D144" t="str">
        <f t="shared" si="25"/>
        <v/>
      </c>
      <c r="E144" s="17" t="str">
        <f t="shared" si="26"/>
        <v/>
      </c>
      <c r="F144" s="17">
        <f t="shared" si="27"/>
        <v>0</v>
      </c>
      <c r="G144" s="17">
        <f t="shared" si="28"/>
        <v>0</v>
      </c>
      <c r="H144" s="17">
        <f t="shared" si="30"/>
        <v>0</v>
      </c>
      <c r="I144" s="17" t="str">
        <f t="shared" si="29"/>
        <v/>
      </c>
      <c r="J144" s="17">
        <f t="shared" si="31"/>
        <v>0</v>
      </c>
      <c r="K144" s="17" t="str">
        <f>IF(OR($A144="",ISERROR(VLOOKUP($A144,$A$5:$B143,2,FALSE))),"",VLOOKUP($A144,$A$5:$B143,2,FALSE))</f>
        <v/>
      </c>
    </row>
    <row r="145" spans="1:11" x14ac:dyDescent="0.15">
      <c r="A145" t="str">
        <f>IF(CALENDARIO!B151="","",TRIM(UPPER(CALENDARIO!B151)))</f>
        <v/>
      </c>
      <c r="B145" s="6" t="str">
        <f t="shared" si="23"/>
        <v/>
      </c>
      <c r="C145" s="17" t="str">
        <f t="shared" si="24"/>
        <v/>
      </c>
      <c r="D145" t="str">
        <f t="shared" si="25"/>
        <v/>
      </c>
      <c r="E145" s="17" t="str">
        <f t="shared" si="26"/>
        <v/>
      </c>
      <c r="F145" s="17">
        <f t="shared" si="27"/>
        <v>0</v>
      </c>
      <c r="G145" s="17">
        <f t="shared" si="28"/>
        <v>0</v>
      </c>
      <c r="H145" s="17">
        <f t="shared" si="30"/>
        <v>0</v>
      </c>
      <c r="I145" s="17" t="str">
        <f t="shared" si="29"/>
        <v/>
      </c>
      <c r="J145" s="17">
        <f t="shared" si="31"/>
        <v>0</v>
      </c>
      <c r="K145" s="17" t="str">
        <f>IF(OR($A145="",ISERROR(VLOOKUP($A145,$A$5:$B144,2,FALSE))),"",VLOOKUP($A145,$A$5:$B144,2,FALSE))</f>
        <v/>
      </c>
    </row>
    <row r="146" spans="1:11" x14ac:dyDescent="0.15">
      <c r="A146" t="str">
        <f>IF(CALENDARIO!B152="","",TRIM(UPPER(CALENDARIO!B152)))</f>
        <v/>
      </c>
      <c r="B146" s="6" t="str">
        <f t="shared" si="23"/>
        <v/>
      </c>
      <c r="C146" s="17" t="str">
        <f t="shared" si="24"/>
        <v/>
      </c>
      <c r="D146" t="str">
        <f t="shared" si="25"/>
        <v/>
      </c>
      <c r="E146" s="17" t="str">
        <f t="shared" si="26"/>
        <v/>
      </c>
      <c r="F146" s="17">
        <f t="shared" si="27"/>
        <v>0</v>
      </c>
      <c r="G146" s="17">
        <f t="shared" si="28"/>
        <v>0</v>
      </c>
      <c r="H146" s="17">
        <f t="shared" si="30"/>
        <v>0</v>
      </c>
      <c r="I146" s="17" t="str">
        <f t="shared" si="29"/>
        <v/>
      </c>
      <c r="J146" s="17">
        <f t="shared" si="31"/>
        <v>0</v>
      </c>
      <c r="K146" s="17" t="str">
        <f>IF(OR($A146="",ISERROR(VLOOKUP($A146,$A$5:$B145,2,FALSE))),"",VLOOKUP($A146,$A$5:$B145,2,FALSE))</f>
        <v/>
      </c>
    </row>
    <row r="147" spans="1:11" x14ac:dyDescent="0.15">
      <c r="A147" t="str">
        <f>IF(CALENDARIO!B153="","",TRIM(UPPER(CALENDARIO!B153)))</f>
        <v/>
      </c>
      <c r="B147" s="6" t="str">
        <f t="shared" si="23"/>
        <v/>
      </c>
      <c r="C147" s="17" t="str">
        <f t="shared" si="24"/>
        <v/>
      </c>
      <c r="D147" t="str">
        <f t="shared" si="25"/>
        <v/>
      </c>
      <c r="E147" s="17" t="str">
        <f t="shared" si="26"/>
        <v/>
      </c>
      <c r="F147" s="17">
        <f t="shared" si="27"/>
        <v>0</v>
      </c>
      <c r="G147" s="17">
        <f t="shared" si="28"/>
        <v>0</v>
      </c>
      <c r="H147" s="17">
        <f t="shared" si="30"/>
        <v>0</v>
      </c>
      <c r="I147" s="17" t="str">
        <f t="shared" si="29"/>
        <v/>
      </c>
      <c r="J147" s="17">
        <f t="shared" si="31"/>
        <v>0</v>
      </c>
      <c r="K147" s="17" t="str">
        <f>IF(OR($A147="",ISERROR(VLOOKUP($A147,$A$5:$B146,2,FALSE))),"",VLOOKUP($A147,$A$5:$B146,2,FALSE))</f>
        <v/>
      </c>
    </row>
    <row r="148" spans="1:11" x14ac:dyDescent="0.15">
      <c r="A148" t="str">
        <f>IF(CALENDARIO!B154="","",TRIM(UPPER(CALENDARIO!B154)))</f>
        <v/>
      </c>
      <c r="B148" s="6" t="str">
        <f t="shared" si="23"/>
        <v/>
      </c>
      <c r="C148" s="17" t="str">
        <f t="shared" si="24"/>
        <v/>
      </c>
      <c r="D148" t="str">
        <f t="shared" si="25"/>
        <v/>
      </c>
      <c r="E148" s="17" t="str">
        <f t="shared" si="26"/>
        <v/>
      </c>
      <c r="F148" s="17">
        <f t="shared" si="27"/>
        <v>0</v>
      </c>
      <c r="G148" s="17">
        <f t="shared" si="28"/>
        <v>0</v>
      </c>
      <c r="H148" s="17">
        <f t="shared" si="30"/>
        <v>0</v>
      </c>
      <c r="I148" s="17" t="str">
        <f t="shared" si="29"/>
        <v/>
      </c>
      <c r="J148" s="17">
        <f t="shared" si="31"/>
        <v>0</v>
      </c>
      <c r="K148" s="17" t="str">
        <f>IF(OR($A148="",ISERROR(VLOOKUP($A148,$A$5:$B147,2,FALSE))),"",VLOOKUP($A148,$A$5:$B147,2,FALSE))</f>
        <v/>
      </c>
    </row>
    <row r="149" spans="1:11" x14ac:dyDescent="0.15">
      <c r="A149" t="str">
        <f>IF(CALENDARIO!B155="","",TRIM(UPPER(CALENDARIO!B155)))</f>
        <v/>
      </c>
      <c r="B149" s="6" t="str">
        <f t="shared" si="23"/>
        <v/>
      </c>
      <c r="C149" s="17" t="str">
        <f t="shared" si="24"/>
        <v/>
      </c>
      <c r="D149" t="str">
        <f t="shared" si="25"/>
        <v/>
      </c>
      <c r="E149" s="17" t="str">
        <f t="shared" si="26"/>
        <v/>
      </c>
      <c r="F149" s="17">
        <f t="shared" si="27"/>
        <v>0</v>
      </c>
      <c r="G149" s="17">
        <f t="shared" si="28"/>
        <v>0</v>
      </c>
      <c r="H149" s="17">
        <f t="shared" si="30"/>
        <v>0</v>
      </c>
      <c r="I149" s="17" t="str">
        <f t="shared" si="29"/>
        <v/>
      </c>
      <c r="J149" s="17">
        <f t="shared" si="31"/>
        <v>0</v>
      </c>
      <c r="K149" s="17" t="str">
        <f>IF(OR($A149="",ISERROR(VLOOKUP($A149,$A$5:$B148,2,FALSE))),"",VLOOKUP($A149,$A$5:$B148,2,FALSE))</f>
        <v/>
      </c>
    </row>
    <row r="150" spans="1:11" x14ac:dyDescent="0.15">
      <c r="A150" t="str">
        <f>IF(CALENDARIO!B156="","",TRIM(UPPER(CALENDARIO!B156)))</f>
        <v/>
      </c>
      <c r="B150" s="6" t="str">
        <f t="shared" si="23"/>
        <v/>
      </c>
      <c r="C150" s="17" t="str">
        <f t="shared" si="24"/>
        <v/>
      </c>
      <c r="D150" t="str">
        <f t="shared" si="25"/>
        <v/>
      </c>
      <c r="E150" s="17" t="str">
        <f t="shared" si="26"/>
        <v/>
      </c>
      <c r="F150" s="17">
        <f t="shared" si="27"/>
        <v>0</v>
      </c>
      <c r="G150" s="17">
        <f t="shared" si="28"/>
        <v>0</v>
      </c>
      <c r="H150" s="17">
        <f t="shared" si="30"/>
        <v>0</v>
      </c>
      <c r="I150" s="17" t="str">
        <f t="shared" si="29"/>
        <v/>
      </c>
      <c r="J150" s="17">
        <f t="shared" si="31"/>
        <v>0</v>
      </c>
      <c r="K150" s="17" t="str">
        <f>IF(OR($A150="",ISERROR(VLOOKUP($A150,$A$5:$B149,2,FALSE))),"",VLOOKUP($A150,$A$5:$B149,2,FALSE))</f>
        <v/>
      </c>
    </row>
    <row r="151" spans="1:11" x14ac:dyDescent="0.15">
      <c r="A151" t="str">
        <f>IF(CALENDARIO!B157="","",TRIM(UPPER(CALENDARIO!B157)))</f>
        <v/>
      </c>
      <c r="B151" s="6" t="str">
        <f t="shared" si="23"/>
        <v/>
      </c>
      <c r="C151" s="17" t="str">
        <f t="shared" si="24"/>
        <v/>
      </c>
      <c r="D151" t="str">
        <f t="shared" si="25"/>
        <v/>
      </c>
      <c r="E151" s="17" t="str">
        <f t="shared" si="26"/>
        <v/>
      </c>
      <c r="F151" s="17">
        <f t="shared" si="27"/>
        <v>0</v>
      </c>
      <c r="G151" s="17">
        <f t="shared" si="28"/>
        <v>0</v>
      </c>
      <c r="H151" s="17">
        <f t="shared" si="30"/>
        <v>0</v>
      </c>
      <c r="I151" s="17" t="str">
        <f t="shared" si="29"/>
        <v/>
      </c>
      <c r="J151" s="17">
        <f t="shared" si="31"/>
        <v>0</v>
      </c>
      <c r="K151" s="17" t="str">
        <f>IF(OR($A151="",ISERROR(VLOOKUP($A151,$A$5:$B150,2,FALSE))),"",VLOOKUP($A151,$A$5:$B150,2,FALSE))</f>
        <v/>
      </c>
    </row>
    <row r="152" spans="1:11" x14ac:dyDescent="0.15">
      <c r="A152" t="str">
        <f>IF(CALENDARIO!B158="","",TRIM(UPPER(CALENDARIO!B158)))</f>
        <v/>
      </c>
      <c r="B152" s="6" t="str">
        <f t="shared" si="23"/>
        <v/>
      </c>
      <c r="C152" s="17" t="str">
        <f t="shared" si="24"/>
        <v/>
      </c>
      <c r="D152" t="str">
        <f t="shared" si="25"/>
        <v/>
      </c>
      <c r="E152" s="17" t="str">
        <f t="shared" si="26"/>
        <v/>
      </c>
      <c r="F152" s="17">
        <f t="shared" si="27"/>
        <v>0</v>
      </c>
      <c r="G152" s="17">
        <f t="shared" si="28"/>
        <v>0</v>
      </c>
      <c r="H152" s="17">
        <f t="shared" si="30"/>
        <v>0</v>
      </c>
      <c r="I152" s="17" t="str">
        <f t="shared" si="29"/>
        <v/>
      </c>
      <c r="J152" s="17">
        <f t="shared" si="31"/>
        <v>0</v>
      </c>
      <c r="K152" s="17" t="str">
        <f>IF(OR($A152="",ISERROR(VLOOKUP($A152,$A$5:$B151,2,FALSE))),"",VLOOKUP($A152,$A$5:$B151,2,FALSE))</f>
        <v/>
      </c>
    </row>
    <row r="153" spans="1:11" x14ac:dyDescent="0.15">
      <c r="A153" t="str">
        <f>IF(CALENDARIO!B159="","",TRIM(UPPER(CALENDARIO!B159)))</f>
        <v/>
      </c>
      <c r="B153" s="6" t="str">
        <f t="shared" si="23"/>
        <v/>
      </c>
      <c r="C153" s="17" t="str">
        <f t="shared" si="24"/>
        <v/>
      </c>
      <c r="D153" t="str">
        <f t="shared" si="25"/>
        <v/>
      </c>
      <c r="E153" s="17" t="str">
        <f t="shared" si="26"/>
        <v/>
      </c>
      <c r="F153" s="17">
        <f t="shared" si="27"/>
        <v>0</v>
      </c>
      <c r="G153" s="17">
        <f t="shared" si="28"/>
        <v>0</v>
      </c>
      <c r="H153" s="17">
        <f t="shared" si="30"/>
        <v>0</v>
      </c>
      <c r="I153" s="17" t="str">
        <f t="shared" si="29"/>
        <v/>
      </c>
      <c r="J153" s="17">
        <f t="shared" si="31"/>
        <v>0</v>
      </c>
      <c r="K153" s="17" t="str">
        <f>IF(OR($A153="",ISERROR(VLOOKUP($A153,$A$5:$B152,2,FALSE))),"",VLOOKUP($A153,$A$5:$B152,2,FALSE))</f>
        <v/>
      </c>
    </row>
    <row r="154" spans="1:11" x14ac:dyDescent="0.15">
      <c r="A154" t="str">
        <f>IF(CALENDARIO!B160="","",TRIM(UPPER(CALENDARIO!B160)))</f>
        <v/>
      </c>
      <c r="B154" s="6" t="str">
        <f t="shared" si="23"/>
        <v/>
      </c>
      <c r="C154" s="17" t="str">
        <f t="shared" si="24"/>
        <v/>
      </c>
      <c r="D154" t="str">
        <f t="shared" si="25"/>
        <v/>
      </c>
      <c r="E154" s="17" t="str">
        <f t="shared" si="26"/>
        <v/>
      </c>
      <c r="F154" s="17">
        <f t="shared" si="27"/>
        <v>0</v>
      </c>
      <c r="G154" s="17">
        <f t="shared" si="28"/>
        <v>0</v>
      </c>
      <c r="H154" s="17">
        <f t="shared" si="30"/>
        <v>0</v>
      </c>
      <c r="I154" s="17" t="str">
        <f t="shared" si="29"/>
        <v/>
      </c>
      <c r="J154" s="17">
        <f t="shared" si="31"/>
        <v>0</v>
      </c>
      <c r="K154" s="17" t="str">
        <f>IF(OR($A154="",ISERROR(VLOOKUP($A154,$A$5:$B153,2,FALSE))),"",VLOOKUP($A154,$A$5:$B153,2,FALSE))</f>
        <v/>
      </c>
    </row>
    <row r="155" spans="1:11" x14ac:dyDescent="0.15">
      <c r="A155" t="str">
        <f>IF(CALENDARIO!B161="","",TRIM(UPPER(CALENDARIO!B161)))</f>
        <v/>
      </c>
      <c r="B155" s="6" t="str">
        <f t="shared" si="23"/>
        <v/>
      </c>
      <c r="C155" s="17" t="str">
        <f t="shared" si="24"/>
        <v/>
      </c>
      <c r="D155" t="str">
        <f t="shared" si="25"/>
        <v/>
      </c>
      <c r="E155" s="17" t="str">
        <f t="shared" si="26"/>
        <v/>
      </c>
      <c r="F155" s="17">
        <f t="shared" si="27"/>
        <v>0</v>
      </c>
      <c r="G155" s="17">
        <f t="shared" si="28"/>
        <v>0</v>
      </c>
      <c r="H155" s="17">
        <f t="shared" si="30"/>
        <v>0</v>
      </c>
      <c r="I155" s="17" t="str">
        <f t="shared" si="29"/>
        <v/>
      </c>
      <c r="J155" s="17">
        <f t="shared" si="31"/>
        <v>0</v>
      </c>
      <c r="K155" s="17" t="str">
        <f>IF(OR($A155="",ISERROR(VLOOKUP($A155,$A$5:$B154,2,FALSE))),"",VLOOKUP($A155,$A$5:$B154,2,FALSE))</f>
        <v/>
      </c>
    </row>
    <row r="156" spans="1:11" x14ac:dyDescent="0.15">
      <c r="A156" t="str">
        <f>IF(CALENDARIO!B162="","",TRIM(UPPER(CALENDARIO!B162)))</f>
        <v/>
      </c>
      <c r="B156" s="6" t="str">
        <f t="shared" si="23"/>
        <v/>
      </c>
      <c r="C156" s="17" t="str">
        <f t="shared" si="24"/>
        <v/>
      </c>
      <c r="D156" t="str">
        <f t="shared" si="25"/>
        <v/>
      </c>
      <c r="E156" s="17" t="str">
        <f t="shared" si="26"/>
        <v/>
      </c>
      <c r="F156" s="17">
        <f t="shared" si="27"/>
        <v>0</v>
      </c>
      <c r="G156" s="17">
        <f t="shared" si="28"/>
        <v>0</v>
      </c>
      <c r="H156" s="17">
        <f t="shared" si="30"/>
        <v>0</v>
      </c>
      <c r="I156" s="17" t="str">
        <f t="shared" si="29"/>
        <v/>
      </c>
      <c r="J156" s="17">
        <f t="shared" si="31"/>
        <v>0</v>
      </c>
      <c r="K156" s="17" t="str">
        <f>IF(OR($A156="",ISERROR(VLOOKUP($A156,$A$5:$B155,2,FALSE))),"",VLOOKUP($A156,$A$5:$B155,2,FALSE))</f>
        <v/>
      </c>
    </row>
    <row r="157" spans="1:11" x14ac:dyDescent="0.15">
      <c r="A157" t="str">
        <f>IF(CALENDARIO!B163="","",TRIM(UPPER(CALENDARIO!B163)))</f>
        <v/>
      </c>
      <c r="B157" s="6" t="str">
        <f t="shared" si="23"/>
        <v/>
      </c>
      <c r="C157" s="17" t="str">
        <f t="shared" si="24"/>
        <v/>
      </c>
      <c r="D157" t="str">
        <f t="shared" si="25"/>
        <v/>
      </c>
      <c r="E157" s="17" t="str">
        <f t="shared" si="26"/>
        <v/>
      </c>
      <c r="F157" s="17">
        <f t="shared" si="27"/>
        <v>0</v>
      </c>
      <c r="G157" s="17">
        <f t="shared" si="28"/>
        <v>0</v>
      </c>
      <c r="H157" s="17">
        <f t="shared" si="30"/>
        <v>0</v>
      </c>
      <c r="I157" s="17" t="str">
        <f t="shared" si="29"/>
        <v/>
      </c>
      <c r="J157" s="17">
        <f t="shared" si="31"/>
        <v>0</v>
      </c>
      <c r="K157" s="17" t="str">
        <f>IF(OR($A157="",ISERROR(VLOOKUP($A157,$A$5:$B156,2,FALSE))),"",VLOOKUP($A157,$A$5:$B156,2,FALSE))</f>
        <v/>
      </c>
    </row>
    <row r="158" spans="1:11" x14ac:dyDescent="0.15">
      <c r="A158" t="str">
        <f>IF(CALENDARIO!B164="","",TRIM(UPPER(CALENDARIO!B164)))</f>
        <v/>
      </c>
      <c r="B158" s="6" t="str">
        <f t="shared" si="23"/>
        <v/>
      </c>
      <c r="C158" s="17" t="str">
        <f t="shared" si="24"/>
        <v/>
      </c>
      <c r="D158" t="str">
        <f t="shared" si="25"/>
        <v/>
      </c>
      <c r="E158" s="17" t="str">
        <f t="shared" si="26"/>
        <v/>
      </c>
      <c r="F158" s="17">
        <f t="shared" si="27"/>
        <v>0</v>
      </c>
      <c r="G158" s="17">
        <f t="shared" si="28"/>
        <v>0</v>
      </c>
      <c r="H158" s="17">
        <f t="shared" si="30"/>
        <v>0</v>
      </c>
      <c r="I158" s="17" t="str">
        <f t="shared" si="29"/>
        <v/>
      </c>
      <c r="J158" s="17">
        <f t="shared" si="31"/>
        <v>0</v>
      </c>
      <c r="K158" s="17" t="str">
        <f>IF(OR($A158="",ISERROR(VLOOKUP($A158,$A$5:$B157,2,FALSE))),"",VLOOKUP($A158,$A$5:$B157,2,FALSE))</f>
        <v/>
      </c>
    </row>
    <row r="159" spans="1:11" x14ac:dyDescent="0.15">
      <c r="A159" t="str">
        <f>IF(CALENDARIO!B165="","",TRIM(UPPER(CALENDARIO!B165)))</f>
        <v/>
      </c>
      <c r="B159" s="6" t="str">
        <f t="shared" si="23"/>
        <v/>
      </c>
      <c r="C159" s="17" t="str">
        <f t="shared" si="24"/>
        <v/>
      </c>
      <c r="D159" t="str">
        <f t="shared" si="25"/>
        <v/>
      </c>
      <c r="E159" s="17" t="str">
        <f t="shared" si="26"/>
        <v/>
      </c>
      <c r="F159" s="17">
        <f t="shared" si="27"/>
        <v>0</v>
      </c>
      <c r="G159" s="17">
        <f t="shared" si="28"/>
        <v>0</v>
      </c>
      <c r="H159" s="17">
        <f t="shared" si="30"/>
        <v>0</v>
      </c>
      <c r="I159" s="17" t="str">
        <f t="shared" si="29"/>
        <v/>
      </c>
      <c r="J159" s="17">
        <f t="shared" si="31"/>
        <v>0</v>
      </c>
      <c r="K159" s="17" t="str">
        <f>IF(OR($A159="",ISERROR(VLOOKUP($A159,$A$5:$B158,2,FALSE))),"",VLOOKUP($A159,$A$5:$B158,2,FALSE))</f>
        <v/>
      </c>
    </row>
    <row r="160" spans="1:11" x14ac:dyDescent="0.15">
      <c r="A160" t="str">
        <f>IF(CALENDARIO!B166="","",TRIM(UPPER(CALENDARIO!B166)))</f>
        <v/>
      </c>
      <c r="B160" s="6" t="str">
        <f t="shared" si="23"/>
        <v/>
      </c>
      <c r="C160" s="17" t="str">
        <f t="shared" si="24"/>
        <v/>
      </c>
      <c r="D160" t="str">
        <f t="shared" si="25"/>
        <v/>
      </c>
      <c r="E160" s="17" t="str">
        <f t="shared" si="26"/>
        <v/>
      </c>
      <c r="F160" s="17">
        <f t="shared" si="27"/>
        <v>0</v>
      </c>
      <c r="G160" s="17">
        <f t="shared" si="28"/>
        <v>0</v>
      </c>
      <c r="H160" s="17">
        <f t="shared" si="30"/>
        <v>0</v>
      </c>
      <c r="I160" s="17" t="str">
        <f t="shared" si="29"/>
        <v/>
      </c>
      <c r="J160" s="17">
        <f t="shared" si="31"/>
        <v>0</v>
      </c>
      <c r="K160" s="17" t="str">
        <f>IF(OR($A160="",ISERROR(VLOOKUP($A160,$A$5:$B159,2,FALSE))),"",VLOOKUP($A160,$A$5:$B159,2,FALSE))</f>
        <v/>
      </c>
    </row>
    <row r="161" spans="1:11" x14ac:dyDescent="0.15">
      <c r="A161" t="str">
        <f>IF(CALENDARIO!B167="","",TRIM(UPPER(CALENDARIO!B167)))</f>
        <v/>
      </c>
      <c r="B161" s="6" t="str">
        <f t="shared" si="23"/>
        <v/>
      </c>
      <c r="C161" s="17" t="str">
        <f t="shared" si="24"/>
        <v/>
      </c>
      <c r="D161" t="str">
        <f t="shared" si="25"/>
        <v/>
      </c>
      <c r="E161" s="17" t="str">
        <f t="shared" si="26"/>
        <v/>
      </c>
      <c r="F161" s="17">
        <f t="shared" si="27"/>
        <v>0</v>
      </c>
      <c r="G161" s="17">
        <f t="shared" si="28"/>
        <v>0</v>
      </c>
      <c r="H161" s="17">
        <f t="shared" si="30"/>
        <v>0</v>
      </c>
      <c r="I161" s="17" t="str">
        <f t="shared" si="29"/>
        <v/>
      </c>
      <c r="J161" s="17">
        <f t="shared" si="31"/>
        <v>0</v>
      </c>
      <c r="K161" s="17" t="str">
        <f>IF(OR($A161="",ISERROR(VLOOKUP($A161,$A$5:$B160,2,FALSE))),"",VLOOKUP($A161,$A$5:$B160,2,FALSE))</f>
        <v/>
      </c>
    </row>
    <row r="162" spans="1:11" x14ac:dyDescent="0.15">
      <c r="A162" t="str">
        <f>IF(CALENDARIO!B168="","",TRIM(UPPER(CALENDARIO!B168)))</f>
        <v/>
      </c>
      <c r="B162" s="6" t="str">
        <f t="shared" si="23"/>
        <v/>
      </c>
      <c r="C162" s="17" t="str">
        <f t="shared" si="24"/>
        <v/>
      </c>
      <c r="D162" t="str">
        <f t="shared" si="25"/>
        <v/>
      </c>
      <c r="E162" s="17" t="str">
        <f t="shared" si="26"/>
        <v/>
      </c>
      <c r="F162" s="17">
        <f t="shared" si="27"/>
        <v>0</v>
      </c>
      <c r="G162" s="17">
        <f t="shared" si="28"/>
        <v>0</v>
      </c>
      <c r="H162" s="17">
        <f t="shared" si="30"/>
        <v>0</v>
      </c>
      <c r="I162" s="17" t="str">
        <f t="shared" si="29"/>
        <v/>
      </c>
      <c r="J162" s="17">
        <f t="shared" si="31"/>
        <v>0</v>
      </c>
      <c r="K162" s="17" t="str">
        <f>IF(OR($A162="",ISERROR(VLOOKUP($A162,$A$5:$B161,2,FALSE))),"",VLOOKUP($A162,$A$5:$B161,2,FALSE))</f>
        <v/>
      </c>
    </row>
    <row r="163" spans="1:11" x14ac:dyDescent="0.15">
      <c r="A163" t="str">
        <f>IF(CALENDARIO!B169="","",TRIM(UPPER(CALENDARIO!B169)))</f>
        <v/>
      </c>
      <c r="B163" s="6" t="str">
        <f t="shared" si="23"/>
        <v/>
      </c>
      <c r="C163" s="17" t="str">
        <f t="shared" si="24"/>
        <v/>
      </c>
      <c r="D163" t="str">
        <f t="shared" si="25"/>
        <v/>
      </c>
      <c r="E163" s="17" t="str">
        <f t="shared" si="26"/>
        <v/>
      </c>
      <c r="F163" s="17">
        <f t="shared" si="27"/>
        <v>0</v>
      </c>
      <c r="G163" s="17">
        <f t="shared" si="28"/>
        <v>0</v>
      </c>
      <c r="H163" s="17">
        <f t="shared" si="30"/>
        <v>0</v>
      </c>
      <c r="I163" s="17" t="str">
        <f t="shared" si="29"/>
        <v/>
      </c>
      <c r="J163" s="17">
        <f t="shared" si="31"/>
        <v>0</v>
      </c>
      <c r="K163" s="17" t="str">
        <f>IF(OR($A163="",ISERROR(VLOOKUP($A163,$A$5:$B162,2,FALSE))),"",VLOOKUP($A163,$A$5:$B162,2,FALSE))</f>
        <v/>
      </c>
    </row>
    <row r="164" spans="1:11" x14ac:dyDescent="0.15">
      <c r="A164" t="str">
        <f>IF(CALENDARIO!B170="","",TRIM(UPPER(CALENDARIO!B170)))</f>
        <v/>
      </c>
      <c r="B164" s="6" t="str">
        <f t="shared" si="23"/>
        <v/>
      </c>
      <c r="C164" s="17" t="str">
        <f t="shared" si="24"/>
        <v/>
      </c>
      <c r="D164" t="str">
        <f t="shared" si="25"/>
        <v/>
      </c>
      <c r="E164" s="17" t="str">
        <f t="shared" si="26"/>
        <v/>
      </c>
      <c r="F164" s="17">
        <f t="shared" si="27"/>
        <v>0</v>
      </c>
      <c r="G164" s="17">
        <f t="shared" si="28"/>
        <v>0</v>
      </c>
      <c r="H164" s="17">
        <f t="shared" si="30"/>
        <v>0</v>
      </c>
      <c r="I164" s="17" t="str">
        <f t="shared" si="29"/>
        <v/>
      </c>
      <c r="J164" s="17">
        <f t="shared" si="31"/>
        <v>0</v>
      </c>
      <c r="K164" s="17" t="str">
        <f>IF(OR($A164="",ISERROR(VLOOKUP($A164,$A$5:$B163,2,FALSE))),"",VLOOKUP($A164,$A$5:$B163,2,FALSE))</f>
        <v/>
      </c>
    </row>
    <row r="165" spans="1:11" x14ac:dyDescent="0.15">
      <c r="A165" t="str">
        <f>IF(CALENDARIO!B171="","",TRIM(UPPER(CALENDARIO!B171)))</f>
        <v/>
      </c>
      <c r="B165" s="6" t="str">
        <f t="shared" si="23"/>
        <v/>
      </c>
      <c r="C165" s="17" t="str">
        <f t="shared" si="24"/>
        <v/>
      </c>
      <c r="D165" t="str">
        <f t="shared" si="25"/>
        <v/>
      </c>
      <c r="E165" s="17" t="str">
        <f t="shared" si="26"/>
        <v/>
      </c>
      <c r="F165" s="17">
        <f t="shared" si="27"/>
        <v>0</v>
      </c>
      <c r="G165" s="17">
        <f t="shared" si="28"/>
        <v>0</v>
      </c>
      <c r="H165" s="17">
        <f t="shared" si="30"/>
        <v>0</v>
      </c>
      <c r="I165" s="17" t="str">
        <f t="shared" si="29"/>
        <v/>
      </c>
      <c r="J165" s="17">
        <f t="shared" si="31"/>
        <v>0</v>
      </c>
      <c r="K165" s="17" t="str">
        <f>IF(OR($A165="",ISERROR(VLOOKUP($A165,$A$5:$B164,2,FALSE))),"",VLOOKUP($A165,$A$5:$B164,2,FALSE))</f>
        <v/>
      </c>
    </row>
    <row r="166" spans="1:11" x14ac:dyDescent="0.15">
      <c r="A166" t="str">
        <f>IF(CALENDARIO!B172="","",TRIM(UPPER(CALENDARIO!B172)))</f>
        <v/>
      </c>
      <c r="B166" s="6" t="str">
        <f t="shared" si="23"/>
        <v/>
      </c>
      <c r="C166" s="17" t="str">
        <f t="shared" si="24"/>
        <v/>
      </c>
      <c r="D166" t="str">
        <f t="shared" si="25"/>
        <v/>
      </c>
      <c r="E166" s="17" t="str">
        <f t="shared" si="26"/>
        <v/>
      </c>
      <c r="F166" s="17">
        <f t="shared" si="27"/>
        <v>0</v>
      </c>
      <c r="G166" s="17">
        <f t="shared" si="28"/>
        <v>0</v>
      </c>
      <c r="H166" s="17">
        <f t="shared" si="30"/>
        <v>0</v>
      </c>
      <c r="I166" s="17" t="str">
        <f t="shared" si="29"/>
        <v/>
      </c>
      <c r="J166" s="17">
        <f t="shared" si="31"/>
        <v>0</v>
      </c>
      <c r="K166" s="17" t="str">
        <f>IF(OR($A166="",ISERROR(VLOOKUP($A166,$A$5:$B165,2,FALSE))),"",VLOOKUP($A166,$A$5:$B165,2,FALSE))</f>
        <v/>
      </c>
    </row>
    <row r="167" spans="1:11" x14ac:dyDescent="0.15">
      <c r="A167" t="str">
        <f>IF(CALENDARIO!B173="","",TRIM(UPPER(CALENDARIO!B173)))</f>
        <v/>
      </c>
      <c r="B167" s="6" t="str">
        <f t="shared" si="23"/>
        <v/>
      </c>
      <c r="C167" s="17" t="str">
        <f t="shared" si="24"/>
        <v/>
      </c>
      <c r="D167" t="str">
        <f t="shared" si="25"/>
        <v/>
      </c>
      <c r="E167" s="17" t="str">
        <f t="shared" si="26"/>
        <v/>
      </c>
      <c r="F167" s="17">
        <f t="shared" si="27"/>
        <v>0</v>
      </c>
      <c r="G167" s="17">
        <f t="shared" si="28"/>
        <v>0</v>
      </c>
      <c r="H167" s="17">
        <f t="shared" si="30"/>
        <v>0</v>
      </c>
      <c r="I167" s="17" t="str">
        <f t="shared" si="29"/>
        <v/>
      </c>
      <c r="J167" s="17">
        <f t="shared" si="31"/>
        <v>0</v>
      </c>
      <c r="K167" s="17" t="str">
        <f>IF(OR($A167="",ISERROR(VLOOKUP($A167,$A$5:$B166,2,FALSE))),"",VLOOKUP($A167,$A$5:$B166,2,FALSE))</f>
        <v/>
      </c>
    </row>
    <row r="168" spans="1:11" x14ac:dyDescent="0.15">
      <c r="A168" t="str">
        <f>IF(CALENDARIO!B174="","",TRIM(UPPER(CALENDARIO!B174)))</f>
        <v/>
      </c>
      <c r="B168" s="6" t="str">
        <f t="shared" si="23"/>
        <v/>
      </c>
      <c r="C168" s="17" t="str">
        <f t="shared" si="24"/>
        <v/>
      </c>
      <c r="D168" t="str">
        <f t="shared" si="25"/>
        <v/>
      </c>
      <c r="E168" s="17" t="str">
        <f t="shared" si="26"/>
        <v/>
      </c>
      <c r="F168" s="17">
        <f t="shared" si="27"/>
        <v>0</v>
      </c>
      <c r="G168" s="17">
        <f t="shared" si="28"/>
        <v>0</v>
      </c>
      <c r="H168" s="17">
        <f t="shared" si="30"/>
        <v>0</v>
      </c>
      <c r="I168" s="17" t="str">
        <f t="shared" si="29"/>
        <v/>
      </c>
      <c r="J168" s="17">
        <f t="shared" si="31"/>
        <v>0</v>
      </c>
      <c r="K168" s="17" t="str">
        <f>IF(OR($A168="",ISERROR(VLOOKUP($A168,$A$5:$B167,2,FALSE))),"",VLOOKUP($A168,$A$5:$B167,2,FALSE))</f>
        <v/>
      </c>
    </row>
    <row r="169" spans="1:11" x14ac:dyDescent="0.15">
      <c r="A169" t="str">
        <f>IF(CALENDARIO!B175="","",TRIM(UPPER(CALENDARIO!B175)))</f>
        <v/>
      </c>
      <c r="B169" s="6" t="str">
        <f t="shared" si="23"/>
        <v/>
      </c>
      <c r="C169" s="17" t="str">
        <f t="shared" si="24"/>
        <v/>
      </c>
      <c r="D169" t="str">
        <f t="shared" si="25"/>
        <v/>
      </c>
      <c r="E169" s="17" t="str">
        <f t="shared" si="26"/>
        <v/>
      </c>
      <c r="F169" s="17">
        <f t="shared" si="27"/>
        <v>0</v>
      </c>
      <c r="G169" s="17">
        <f t="shared" si="28"/>
        <v>0</v>
      </c>
      <c r="H169" s="17">
        <f t="shared" si="30"/>
        <v>0</v>
      </c>
      <c r="I169" s="17" t="str">
        <f t="shared" si="29"/>
        <v/>
      </c>
      <c r="J169" s="17">
        <f t="shared" si="31"/>
        <v>0</v>
      </c>
      <c r="K169" s="17" t="str">
        <f>IF(OR($A169="",ISERROR(VLOOKUP($A169,$A$5:$B168,2,FALSE))),"",VLOOKUP($A169,$A$5:$B168,2,FALSE))</f>
        <v/>
      </c>
    </row>
    <row r="170" spans="1:11" x14ac:dyDescent="0.15">
      <c r="A170" t="str">
        <f>IF(CALENDARIO!B176="","",TRIM(UPPER(CALENDARIO!B176)))</f>
        <v/>
      </c>
      <c r="B170" s="6" t="str">
        <f t="shared" si="23"/>
        <v/>
      </c>
      <c r="C170" s="17" t="str">
        <f t="shared" si="24"/>
        <v/>
      </c>
      <c r="D170" t="str">
        <f t="shared" si="25"/>
        <v/>
      </c>
      <c r="E170" s="17" t="str">
        <f t="shared" si="26"/>
        <v/>
      </c>
      <c r="F170" s="17">
        <f t="shared" si="27"/>
        <v>0</v>
      </c>
      <c r="G170" s="17">
        <f t="shared" si="28"/>
        <v>0</v>
      </c>
      <c r="H170" s="17">
        <f t="shared" si="30"/>
        <v>0</v>
      </c>
      <c r="I170" s="17" t="str">
        <f t="shared" si="29"/>
        <v/>
      </c>
      <c r="J170" s="17">
        <f t="shared" si="31"/>
        <v>0</v>
      </c>
      <c r="K170" s="17" t="str">
        <f>IF(OR($A170="",ISERROR(VLOOKUP($A170,$A$5:$B169,2,FALSE))),"",VLOOKUP($A170,$A$5:$B169,2,FALSE))</f>
        <v/>
      </c>
    </row>
    <row r="171" spans="1:11" x14ac:dyDescent="0.15">
      <c r="A171" t="str">
        <f>IF(CALENDARIO!B177="","",TRIM(UPPER(CALENDARIO!B177)))</f>
        <v/>
      </c>
      <c r="B171" s="6" t="str">
        <f t="shared" si="23"/>
        <v/>
      </c>
      <c r="C171" s="17" t="str">
        <f t="shared" si="24"/>
        <v/>
      </c>
      <c r="D171" t="str">
        <f t="shared" si="25"/>
        <v/>
      </c>
      <c r="E171" s="17" t="str">
        <f t="shared" si="26"/>
        <v/>
      </c>
      <c r="F171" s="17">
        <f t="shared" si="27"/>
        <v>0</v>
      </c>
      <c r="G171" s="17">
        <f t="shared" si="28"/>
        <v>0</v>
      </c>
      <c r="H171" s="17">
        <f t="shared" si="30"/>
        <v>0</v>
      </c>
      <c r="I171" s="17" t="str">
        <f t="shared" si="29"/>
        <v/>
      </c>
      <c r="J171" s="17">
        <f t="shared" si="31"/>
        <v>0</v>
      </c>
      <c r="K171" s="17" t="str">
        <f>IF(OR($A171="",ISERROR(VLOOKUP($A171,$A$5:$B170,2,FALSE))),"",VLOOKUP($A171,$A$5:$B170,2,FALSE))</f>
        <v/>
      </c>
    </row>
    <row r="172" spans="1:11" x14ac:dyDescent="0.15">
      <c r="A172" t="str">
        <f>IF(CALENDARIO!B178="","",TRIM(UPPER(CALENDARIO!B178)))</f>
        <v/>
      </c>
      <c r="B172" s="6" t="str">
        <f t="shared" si="23"/>
        <v/>
      </c>
      <c r="C172" s="17" t="str">
        <f t="shared" si="24"/>
        <v/>
      </c>
      <c r="D172" t="str">
        <f t="shared" si="25"/>
        <v/>
      </c>
      <c r="E172" s="17" t="str">
        <f t="shared" si="26"/>
        <v/>
      </c>
      <c r="F172" s="17">
        <f t="shared" si="27"/>
        <v>0</v>
      </c>
      <c r="G172" s="17">
        <f t="shared" si="28"/>
        <v>0</v>
      </c>
      <c r="H172" s="17">
        <f t="shared" si="30"/>
        <v>0</v>
      </c>
      <c r="I172" s="17" t="str">
        <f t="shared" si="29"/>
        <v/>
      </c>
      <c r="J172" s="17">
        <f t="shared" si="31"/>
        <v>0</v>
      </c>
      <c r="K172" s="17" t="str">
        <f>IF(OR($A172="",ISERROR(VLOOKUP($A172,$A$5:$B171,2,FALSE))),"",VLOOKUP($A172,$A$5:$B171,2,FALSE))</f>
        <v/>
      </c>
    </row>
    <row r="173" spans="1:11" x14ac:dyDescent="0.15">
      <c r="A173" t="str">
        <f>IF(CALENDARIO!B179="","",TRIM(UPPER(CALENDARIO!B179)))</f>
        <v/>
      </c>
      <c r="B173" s="6" t="str">
        <f t="shared" si="23"/>
        <v/>
      </c>
      <c r="C173" s="17" t="str">
        <f t="shared" si="24"/>
        <v/>
      </c>
      <c r="D173" t="str">
        <f t="shared" si="25"/>
        <v/>
      </c>
      <c r="E173" s="17" t="str">
        <f t="shared" si="26"/>
        <v/>
      </c>
      <c r="F173" s="17">
        <f t="shared" si="27"/>
        <v>0</v>
      </c>
      <c r="G173" s="17">
        <f t="shared" si="28"/>
        <v>0</v>
      </c>
      <c r="H173" s="17">
        <f t="shared" si="30"/>
        <v>0</v>
      </c>
      <c r="I173" s="17" t="str">
        <f t="shared" si="29"/>
        <v/>
      </c>
      <c r="J173" s="17">
        <f t="shared" si="31"/>
        <v>0</v>
      </c>
      <c r="K173" s="17" t="str">
        <f>IF(OR($A173="",ISERROR(VLOOKUP($A173,$A$5:$B172,2,FALSE))),"",VLOOKUP($A173,$A$5:$B172,2,FALSE))</f>
        <v/>
      </c>
    </row>
    <row r="174" spans="1:11" x14ac:dyDescent="0.15">
      <c r="A174" t="str">
        <f>IF(CALENDARIO!B180="","",TRIM(UPPER(CALENDARIO!B180)))</f>
        <v/>
      </c>
      <c r="B174" s="6" t="str">
        <f t="shared" si="23"/>
        <v/>
      </c>
      <c r="C174" s="17" t="str">
        <f t="shared" si="24"/>
        <v/>
      </c>
      <c r="D174" t="str">
        <f t="shared" si="25"/>
        <v/>
      </c>
      <c r="E174" s="17" t="str">
        <f t="shared" si="26"/>
        <v/>
      </c>
      <c r="F174" s="17">
        <f t="shared" si="27"/>
        <v>0</v>
      </c>
      <c r="G174" s="17">
        <f t="shared" si="28"/>
        <v>0</v>
      </c>
      <c r="H174" s="17">
        <f t="shared" si="30"/>
        <v>0</v>
      </c>
      <c r="I174" s="17" t="str">
        <f t="shared" si="29"/>
        <v/>
      </c>
      <c r="J174" s="17">
        <f t="shared" si="31"/>
        <v>0</v>
      </c>
      <c r="K174" s="17" t="str">
        <f>IF(OR($A174="",ISERROR(VLOOKUP($A174,$A$5:$B173,2,FALSE))),"",VLOOKUP($A174,$A$5:$B173,2,FALSE))</f>
        <v/>
      </c>
    </row>
    <row r="175" spans="1:11" x14ac:dyDescent="0.15">
      <c r="A175" t="str">
        <f>IF(CALENDARIO!B181="","",TRIM(UPPER(CALENDARIO!B181)))</f>
        <v/>
      </c>
      <c r="B175" s="6" t="str">
        <f t="shared" si="23"/>
        <v/>
      </c>
      <c r="C175" s="17" t="str">
        <f t="shared" si="24"/>
        <v/>
      </c>
      <c r="D175" t="str">
        <f t="shared" si="25"/>
        <v/>
      </c>
      <c r="E175" s="17" t="str">
        <f t="shared" si="26"/>
        <v/>
      </c>
      <c r="F175" s="17">
        <f t="shared" si="27"/>
        <v>0</v>
      </c>
      <c r="G175" s="17">
        <f t="shared" si="28"/>
        <v>0</v>
      </c>
      <c r="H175" s="17">
        <f t="shared" si="30"/>
        <v>0</v>
      </c>
      <c r="I175" s="17" t="str">
        <f t="shared" si="29"/>
        <v/>
      </c>
      <c r="J175" s="17">
        <f t="shared" si="31"/>
        <v>0</v>
      </c>
      <c r="K175" s="17" t="str">
        <f>IF(OR($A175="",ISERROR(VLOOKUP($A175,$A$5:$B174,2,FALSE))),"",VLOOKUP($A175,$A$5:$B174,2,FALSE))</f>
        <v/>
      </c>
    </row>
    <row r="176" spans="1:11" x14ac:dyDescent="0.15">
      <c r="A176" t="str">
        <f>IF(CALENDARIO!B182="","",TRIM(UPPER(CALENDARIO!B182)))</f>
        <v/>
      </c>
      <c r="B176" s="6" t="str">
        <f t="shared" si="23"/>
        <v/>
      </c>
      <c r="C176" s="17" t="str">
        <f t="shared" si="24"/>
        <v/>
      </c>
      <c r="D176" t="str">
        <f t="shared" si="25"/>
        <v/>
      </c>
      <c r="E176" s="17" t="str">
        <f t="shared" si="26"/>
        <v/>
      </c>
      <c r="F176" s="17">
        <f t="shared" si="27"/>
        <v>0</v>
      </c>
      <c r="G176" s="17">
        <f t="shared" si="28"/>
        <v>0</v>
      </c>
      <c r="H176" s="17">
        <f t="shared" si="30"/>
        <v>0</v>
      </c>
      <c r="I176" s="17" t="str">
        <f t="shared" si="29"/>
        <v/>
      </c>
      <c r="J176" s="17">
        <f t="shared" si="31"/>
        <v>0</v>
      </c>
      <c r="K176" s="17" t="str">
        <f>IF(OR($A176="",ISERROR(VLOOKUP($A176,$A$5:$B175,2,FALSE))),"",VLOOKUP($A176,$A$5:$B175,2,FALSE))</f>
        <v/>
      </c>
    </row>
    <row r="177" spans="1:11" x14ac:dyDescent="0.15">
      <c r="A177" t="str">
        <f>IF(CALENDARIO!B183="","",TRIM(UPPER(CALENDARIO!B183)))</f>
        <v/>
      </c>
      <c r="B177" s="6" t="str">
        <f t="shared" si="23"/>
        <v/>
      </c>
      <c r="C177" s="17" t="str">
        <f t="shared" si="24"/>
        <v/>
      </c>
      <c r="D177" t="str">
        <f t="shared" si="25"/>
        <v/>
      </c>
      <c r="E177" s="17" t="str">
        <f t="shared" si="26"/>
        <v/>
      </c>
      <c r="F177" s="17">
        <f t="shared" si="27"/>
        <v>0</v>
      </c>
      <c r="G177" s="17">
        <f t="shared" si="28"/>
        <v>0</v>
      </c>
      <c r="H177" s="17">
        <f t="shared" si="30"/>
        <v>0</v>
      </c>
      <c r="I177" s="17" t="str">
        <f t="shared" si="29"/>
        <v/>
      </c>
      <c r="J177" s="17">
        <f t="shared" si="31"/>
        <v>0</v>
      </c>
      <c r="K177" s="17" t="str">
        <f>IF(OR($A177="",ISERROR(VLOOKUP($A177,$A$5:$B176,2,FALSE))),"",VLOOKUP($A177,$A$5:$B176,2,FALSE))</f>
        <v/>
      </c>
    </row>
    <row r="178" spans="1:11" x14ac:dyDescent="0.15">
      <c r="A178" t="str">
        <f>IF(CALENDARIO!B184="","",TRIM(UPPER(CALENDARIO!B184)))</f>
        <v/>
      </c>
      <c r="B178" s="6" t="str">
        <f t="shared" si="23"/>
        <v/>
      </c>
      <c r="C178" s="17" t="str">
        <f t="shared" si="24"/>
        <v/>
      </c>
      <c r="D178" t="str">
        <f t="shared" si="25"/>
        <v/>
      </c>
      <c r="E178" s="17" t="str">
        <f t="shared" si="26"/>
        <v/>
      </c>
      <c r="F178" s="17">
        <f t="shared" si="27"/>
        <v>0</v>
      </c>
      <c r="G178" s="17">
        <f t="shared" si="28"/>
        <v>0</v>
      </c>
      <c r="H178" s="17">
        <f t="shared" si="30"/>
        <v>0</v>
      </c>
      <c r="I178" s="17" t="str">
        <f t="shared" si="29"/>
        <v/>
      </c>
      <c r="J178" s="17">
        <f t="shared" si="31"/>
        <v>0</v>
      </c>
      <c r="K178" s="17" t="str">
        <f>IF(OR($A178="",ISERROR(VLOOKUP($A178,$A$5:$B177,2,FALSE))),"",VLOOKUP($A178,$A$5:$B177,2,FALSE))</f>
        <v/>
      </c>
    </row>
    <row r="179" spans="1:11" x14ac:dyDescent="0.15">
      <c r="A179" t="str">
        <f>IF(CALENDARIO!B185="","",TRIM(UPPER(CALENDARIO!B185)))</f>
        <v/>
      </c>
      <c r="B179" s="6" t="str">
        <f t="shared" si="23"/>
        <v/>
      </c>
      <c r="C179" s="17" t="str">
        <f t="shared" si="24"/>
        <v/>
      </c>
      <c r="D179" t="str">
        <f t="shared" si="25"/>
        <v/>
      </c>
      <c r="E179" s="17" t="str">
        <f t="shared" si="26"/>
        <v/>
      </c>
      <c r="F179" s="17">
        <f t="shared" si="27"/>
        <v>0</v>
      </c>
      <c r="G179" s="17">
        <f t="shared" si="28"/>
        <v>0</v>
      </c>
      <c r="H179" s="17">
        <f t="shared" si="30"/>
        <v>0</v>
      </c>
      <c r="I179" s="17" t="str">
        <f t="shared" si="29"/>
        <v/>
      </c>
      <c r="J179" s="17">
        <f t="shared" si="31"/>
        <v>0</v>
      </c>
      <c r="K179" s="17" t="str">
        <f>IF(OR($A179="",ISERROR(VLOOKUP($A179,$A$5:$B178,2,FALSE))),"",VLOOKUP($A179,$A$5:$B178,2,FALSE))</f>
        <v/>
      </c>
    </row>
    <row r="180" spans="1:11" x14ac:dyDescent="0.15">
      <c r="A180" t="str">
        <f>IF(CALENDARIO!B186="","",TRIM(UPPER(CALENDARIO!B186)))</f>
        <v/>
      </c>
      <c r="B180" s="6" t="str">
        <f t="shared" si="23"/>
        <v/>
      </c>
      <c r="C180" s="17" t="str">
        <f t="shared" si="24"/>
        <v/>
      </c>
      <c r="D180" t="str">
        <f t="shared" si="25"/>
        <v/>
      </c>
      <c r="E180" s="17" t="str">
        <f t="shared" si="26"/>
        <v/>
      </c>
      <c r="F180" s="17">
        <f t="shared" si="27"/>
        <v>0</v>
      </c>
      <c r="G180" s="17">
        <f t="shared" si="28"/>
        <v>0</v>
      </c>
      <c r="H180" s="17">
        <f t="shared" si="30"/>
        <v>0</v>
      </c>
      <c r="I180" s="17" t="str">
        <f t="shared" si="29"/>
        <v/>
      </c>
      <c r="J180" s="17">
        <f t="shared" si="31"/>
        <v>0</v>
      </c>
      <c r="K180" s="17" t="str">
        <f>IF(OR($A180="",ISERROR(VLOOKUP($A180,$A$5:$B179,2,FALSE))),"",VLOOKUP($A180,$A$5:$B179,2,FALSE))</f>
        <v/>
      </c>
    </row>
    <row r="181" spans="1:11" x14ac:dyDescent="0.15">
      <c r="A181" t="str">
        <f>IF(CALENDARIO!B187="","",TRIM(UPPER(CALENDARIO!B187)))</f>
        <v/>
      </c>
      <c r="B181" s="6" t="str">
        <f t="shared" si="23"/>
        <v/>
      </c>
      <c r="C181" s="17" t="str">
        <f t="shared" si="24"/>
        <v/>
      </c>
      <c r="D181" t="str">
        <f t="shared" si="25"/>
        <v/>
      </c>
      <c r="E181" s="17" t="str">
        <f t="shared" si="26"/>
        <v/>
      </c>
      <c r="F181" s="17">
        <f t="shared" si="27"/>
        <v>0</v>
      </c>
      <c r="G181" s="17">
        <f t="shared" si="28"/>
        <v>0</v>
      </c>
      <c r="H181" s="17">
        <f t="shared" si="30"/>
        <v>0</v>
      </c>
      <c r="I181" s="17" t="str">
        <f t="shared" si="29"/>
        <v/>
      </c>
      <c r="J181" s="17">
        <f t="shared" si="31"/>
        <v>0</v>
      </c>
      <c r="K181" s="17" t="str">
        <f>IF(OR($A181="",ISERROR(VLOOKUP($A181,$A$5:$B180,2,FALSE))),"",VLOOKUP($A181,$A$5:$B180,2,FALSE))</f>
        <v/>
      </c>
    </row>
    <row r="182" spans="1:11" x14ac:dyDescent="0.15">
      <c r="A182" t="str">
        <f>IF(CALENDARIO!B188="","",TRIM(UPPER(CALENDARIO!B188)))</f>
        <v/>
      </c>
      <c r="B182" s="6" t="str">
        <f t="shared" si="23"/>
        <v/>
      </c>
      <c r="C182" s="17" t="str">
        <f t="shared" si="24"/>
        <v/>
      </c>
      <c r="D182" t="str">
        <f t="shared" si="25"/>
        <v/>
      </c>
      <c r="E182" s="17" t="str">
        <f t="shared" si="26"/>
        <v/>
      </c>
      <c r="F182" s="17">
        <f t="shared" si="27"/>
        <v>0</v>
      </c>
      <c r="G182" s="17">
        <f t="shared" si="28"/>
        <v>0</v>
      </c>
      <c r="H182" s="17">
        <f t="shared" si="30"/>
        <v>0</v>
      </c>
      <c r="I182" s="17" t="str">
        <f t="shared" si="29"/>
        <v/>
      </c>
      <c r="J182" s="17">
        <f t="shared" si="31"/>
        <v>0</v>
      </c>
      <c r="K182" s="17" t="str">
        <f>IF(OR($A182="",ISERROR(VLOOKUP($A182,$A$5:$B181,2,FALSE))),"",VLOOKUP($A182,$A$5:$B181,2,FALSE))</f>
        <v/>
      </c>
    </row>
    <row r="183" spans="1:11" x14ac:dyDescent="0.15">
      <c r="A183" t="str">
        <f>IF(CALENDARIO!B189="","",TRIM(UPPER(CALENDARIO!B189)))</f>
        <v/>
      </c>
      <c r="B183" s="6" t="str">
        <f t="shared" si="23"/>
        <v/>
      </c>
      <c r="C183" s="17" t="str">
        <f t="shared" si="24"/>
        <v/>
      </c>
      <c r="D183" t="str">
        <f t="shared" si="25"/>
        <v/>
      </c>
      <c r="E183" s="17" t="str">
        <f t="shared" si="26"/>
        <v/>
      </c>
      <c r="F183" s="17">
        <f t="shared" si="27"/>
        <v>0</v>
      </c>
      <c r="G183" s="17">
        <f t="shared" si="28"/>
        <v>0</v>
      </c>
      <c r="H183" s="17">
        <f t="shared" si="30"/>
        <v>0</v>
      </c>
      <c r="I183" s="17" t="str">
        <f t="shared" si="29"/>
        <v/>
      </c>
      <c r="J183" s="17">
        <f t="shared" si="31"/>
        <v>0</v>
      </c>
      <c r="K183" s="17" t="str">
        <f>IF(OR($A183="",ISERROR(VLOOKUP($A183,$A$5:$B182,2,FALSE))),"",VLOOKUP($A183,$A$5:$B182,2,FALSE))</f>
        <v/>
      </c>
    </row>
    <row r="184" spans="1:11" x14ac:dyDescent="0.15">
      <c r="A184" t="str">
        <f>IF(CALENDARIO!B190="","",TRIM(UPPER(CALENDARIO!B190)))</f>
        <v/>
      </c>
      <c r="B184" s="6" t="str">
        <f t="shared" si="23"/>
        <v/>
      </c>
      <c r="C184" s="17" t="str">
        <f t="shared" si="24"/>
        <v/>
      </c>
      <c r="D184" t="str">
        <f t="shared" si="25"/>
        <v/>
      </c>
      <c r="E184" s="17" t="str">
        <f t="shared" si="26"/>
        <v/>
      </c>
      <c r="F184" s="17">
        <f t="shared" si="27"/>
        <v>0</v>
      </c>
      <c r="G184" s="17">
        <f t="shared" si="28"/>
        <v>0</v>
      </c>
      <c r="H184" s="17">
        <f t="shared" si="30"/>
        <v>0</v>
      </c>
      <c r="I184" s="17" t="str">
        <f t="shared" si="29"/>
        <v/>
      </c>
      <c r="J184" s="17">
        <f t="shared" si="31"/>
        <v>0</v>
      </c>
      <c r="K184" s="17" t="str">
        <f>IF(OR($A184="",ISERROR(VLOOKUP($A184,$A$5:$B183,2,FALSE))),"",VLOOKUP($A184,$A$5:$B183,2,FALSE))</f>
        <v/>
      </c>
    </row>
    <row r="185" spans="1:11" x14ac:dyDescent="0.15">
      <c r="A185" t="str">
        <f>IF(CALENDARIO!B191="","",TRIM(UPPER(CALENDARIO!B191)))</f>
        <v/>
      </c>
      <c r="B185" s="6" t="str">
        <f t="shared" si="23"/>
        <v/>
      </c>
      <c r="C185" s="17" t="str">
        <f t="shared" si="24"/>
        <v/>
      </c>
      <c r="D185" t="str">
        <f t="shared" si="25"/>
        <v/>
      </c>
      <c r="E185" s="17" t="str">
        <f t="shared" si="26"/>
        <v/>
      </c>
      <c r="F185" s="17">
        <f t="shared" si="27"/>
        <v>0</v>
      </c>
      <c r="G185" s="17">
        <f t="shared" si="28"/>
        <v>0</v>
      </c>
      <c r="H185" s="17">
        <f t="shared" si="30"/>
        <v>0</v>
      </c>
      <c r="I185" s="17" t="str">
        <f t="shared" si="29"/>
        <v/>
      </c>
      <c r="J185" s="17">
        <f t="shared" si="31"/>
        <v>0</v>
      </c>
      <c r="K185" s="17" t="str">
        <f>IF(OR($A185="",ISERROR(VLOOKUP($A185,$A$5:$B184,2,FALSE))),"",VLOOKUP($A185,$A$5:$B184,2,FALSE))</f>
        <v/>
      </c>
    </row>
    <row r="186" spans="1:11" x14ac:dyDescent="0.15">
      <c r="A186" t="str">
        <f>IF(CALENDARIO!B192="","",TRIM(UPPER(CALENDARIO!B192)))</f>
        <v/>
      </c>
      <c r="B186" s="6" t="str">
        <f t="shared" si="23"/>
        <v/>
      </c>
      <c r="C186" s="17" t="str">
        <f t="shared" si="24"/>
        <v/>
      </c>
      <c r="D186" t="str">
        <f t="shared" si="25"/>
        <v/>
      </c>
      <c r="E186" s="17" t="str">
        <f t="shared" si="26"/>
        <v/>
      </c>
      <c r="F186" s="17">
        <f t="shared" si="27"/>
        <v>0</v>
      </c>
      <c r="G186" s="17">
        <f t="shared" si="28"/>
        <v>0</v>
      </c>
      <c r="H186" s="17">
        <f t="shared" si="30"/>
        <v>0</v>
      </c>
      <c r="I186" s="17" t="str">
        <f t="shared" si="29"/>
        <v/>
      </c>
      <c r="J186" s="17">
        <f t="shared" si="31"/>
        <v>0</v>
      </c>
      <c r="K186" s="17" t="str">
        <f>IF(OR($A186="",ISERROR(VLOOKUP($A186,$A$5:$B185,2,FALSE))),"",VLOOKUP($A186,$A$5:$B185,2,FALSE))</f>
        <v/>
      </c>
    </row>
    <row r="187" spans="1:11" x14ac:dyDescent="0.15">
      <c r="A187" t="str">
        <f>IF(CALENDARIO!B193="","",TRIM(UPPER(CALENDARIO!B193)))</f>
        <v/>
      </c>
      <c r="B187" s="6" t="str">
        <f t="shared" si="23"/>
        <v/>
      </c>
      <c r="C187" s="17" t="str">
        <f t="shared" si="24"/>
        <v/>
      </c>
      <c r="D187" t="str">
        <f t="shared" si="25"/>
        <v/>
      </c>
      <c r="E187" s="17" t="str">
        <f t="shared" si="26"/>
        <v/>
      </c>
      <c r="F187" s="17">
        <f t="shared" si="27"/>
        <v>0</v>
      </c>
      <c r="G187" s="17">
        <f t="shared" si="28"/>
        <v>0</v>
      </c>
      <c r="H187" s="17">
        <f t="shared" si="30"/>
        <v>0</v>
      </c>
      <c r="I187" s="17" t="str">
        <f t="shared" si="29"/>
        <v/>
      </c>
      <c r="J187" s="17">
        <f t="shared" si="31"/>
        <v>0</v>
      </c>
      <c r="K187" s="17" t="str">
        <f>IF(OR($A187="",ISERROR(VLOOKUP($A187,$A$5:$B186,2,FALSE))),"",VLOOKUP($A187,$A$5:$B186,2,FALSE))</f>
        <v/>
      </c>
    </row>
    <row r="188" spans="1:11" x14ac:dyDescent="0.15">
      <c r="A188" t="str">
        <f>IF(CALENDARIO!B194="","",TRIM(UPPER(CALENDARIO!B194)))</f>
        <v/>
      </c>
      <c r="B188" s="6" t="str">
        <f t="shared" si="23"/>
        <v/>
      </c>
      <c r="C188" s="17" t="str">
        <f t="shared" si="24"/>
        <v/>
      </c>
      <c r="D188" t="str">
        <f t="shared" si="25"/>
        <v/>
      </c>
      <c r="E188" s="17" t="str">
        <f t="shared" si="26"/>
        <v/>
      </c>
      <c r="F188" s="17">
        <f t="shared" si="27"/>
        <v>0</v>
      </c>
      <c r="G188" s="17">
        <f t="shared" si="28"/>
        <v>0</v>
      </c>
      <c r="H188" s="17">
        <f t="shared" si="30"/>
        <v>0</v>
      </c>
      <c r="I188" s="17" t="str">
        <f t="shared" si="29"/>
        <v/>
      </c>
      <c r="J188" s="17">
        <f t="shared" si="31"/>
        <v>0</v>
      </c>
      <c r="K188" s="17" t="str">
        <f>IF(OR($A188="",ISERROR(VLOOKUP($A188,$A$5:$B187,2,FALSE))),"",VLOOKUP($A188,$A$5:$B187,2,FALSE))</f>
        <v/>
      </c>
    </row>
    <row r="189" spans="1:11" x14ac:dyDescent="0.15">
      <c r="A189" t="str">
        <f>IF(CALENDARIO!B195="","",TRIM(UPPER(CALENDARIO!B195)))</f>
        <v/>
      </c>
      <c r="B189" s="6" t="str">
        <f t="shared" si="23"/>
        <v/>
      </c>
      <c r="C189" s="17" t="str">
        <f t="shared" si="24"/>
        <v/>
      </c>
      <c r="D189" t="str">
        <f t="shared" si="25"/>
        <v/>
      </c>
      <c r="E189" s="17" t="str">
        <f t="shared" si="26"/>
        <v/>
      </c>
      <c r="F189" s="17">
        <f t="shared" si="27"/>
        <v>0</v>
      </c>
      <c r="G189" s="17">
        <f t="shared" si="28"/>
        <v>0</v>
      </c>
      <c r="H189" s="17">
        <f t="shared" si="30"/>
        <v>0</v>
      </c>
      <c r="I189" s="17" t="str">
        <f t="shared" si="29"/>
        <v/>
      </c>
      <c r="J189" s="17">
        <f t="shared" si="31"/>
        <v>0</v>
      </c>
      <c r="K189" s="17" t="str">
        <f>IF(OR($A189="",ISERROR(VLOOKUP($A189,$A$5:$B188,2,FALSE))),"",VLOOKUP($A189,$A$5:$B188,2,FALSE))</f>
        <v/>
      </c>
    </row>
    <row r="190" spans="1:11" x14ac:dyDescent="0.15">
      <c r="A190" t="str">
        <f>IF(CALENDARIO!B196="","",TRIM(UPPER(CALENDARIO!B196)))</f>
        <v/>
      </c>
      <c r="B190" s="6" t="str">
        <f t="shared" si="23"/>
        <v/>
      </c>
      <c r="C190" s="17" t="str">
        <f t="shared" si="24"/>
        <v/>
      </c>
      <c r="D190" t="str">
        <f t="shared" si="25"/>
        <v/>
      </c>
      <c r="E190" s="17" t="str">
        <f t="shared" si="26"/>
        <v/>
      </c>
      <c r="F190" s="17">
        <f t="shared" si="27"/>
        <v>0</v>
      </c>
      <c r="G190" s="17">
        <f t="shared" si="28"/>
        <v>0</v>
      </c>
      <c r="H190" s="17">
        <f t="shared" si="30"/>
        <v>0</v>
      </c>
      <c r="I190" s="17" t="str">
        <f t="shared" si="29"/>
        <v/>
      </c>
      <c r="J190" s="17">
        <f t="shared" si="31"/>
        <v>0</v>
      </c>
      <c r="K190" s="17" t="str">
        <f>IF(OR($A190="",ISERROR(VLOOKUP($A190,$A$5:$B189,2,FALSE))),"",VLOOKUP($A190,$A$5:$B189,2,FALSE))</f>
        <v/>
      </c>
    </row>
    <row r="191" spans="1:11" x14ac:dyDescent="0.15">
      <c r="A191" t="str">
        <f>IF(CALENDARIO!B197="","",TRIM(UPPER(CALENDARIO!B197)))</f>
        <v/>
      </c>
      <c r="B191" s="6" t="str">
        <f t="shared" si="23"/>
        <v/>
      </c>
      <c r="C191" s="17" t="str">
        <f t="shared" si="24"/>
        <v/>
      </c>
      <c r="D191" t="str">
        <f t="shared" si="25"/>
        <v/>
      </c>
      <c r="E191" s="17" t="str">
        <f t="shared" si="26"/>
        <v/>
      </c>
      <c r="F191" s="17">
        <f t="shared" si="27"/>
        <v>0</v>
      </c>
      <c r="G191" s="17">
        <f t="shared" si="28"/>
        <v>0</v>
      </c>
      <c r="H191" s="17">
        <f t="shared" si="30"/>
        <v>0</v>
      </c>
      <c r="I191" s="17" t="str">
        <f t="shared" si="29"/>
        <v/>
      </c>
      <c r="J191" s="17">
        <f t="shared" si="31"/>
        <v>0</v>
      </c>
      <c r="K191" s="17" t="str">
        <f>IF(OR($A191="",ISERROR(VLOOKUP($A191,$A$5:$B190,2,FALSE))),"",VLOOKUP($A191,$A$5:$B190,2,FALSE))</f>
        <v/>
      </c>
    </row>
    <row r="192" spans="1:11" x14ac:dyDescent="0.15">
      <c r="A192" t="str">
        <f>IF(CALENDARIO!B198="","",TRIM(UPPER(CALENDARIO!B198)))</f>
        <v/>
      </c>
      <c r="B192" s="6" t="str">
        <f t="shared" si="23"/>
        <v/>
      </c>
      <c r="C192" s="17" t="str">
        <f t="shared" si="24"/>
        <v/>
      </c>
      <c r="D192" t="str">
        <f t="shared" si="25"/>
        <v/>
      </c>
      <c r="E192" s="17" t="str">
        <f t="shared" si="26"/>
        <v/>
      </c>
      <c r="F192" s="17">
        <f t="shared" si="27"/>
        <v>0</v>
      </c>
      <c r="G192" s="17">
        <f t="shared" si="28"/>
        <v>0</v>
      </c>
      <c r="H192" s="17">
        <f t="shared" si="30"/>
        <v>0</v>
      </c>
      <c r="I192" s="17" t="str">
        <f t="shared" si="29"/>
        <v/>
      </c>
      <c r="J192" s="17">
        <f t="shared" si="31"/>
        <v>0</v>
      </c>
      <c r="K192" s="17" t="str">
        <f>IF(OR($A192="",ISERROR(VLOOKUP($A192,$A$5:$B191,2,FALSE))),"",VLOOKUP($A192,$A$5:$B191,2,FALSE))</f>
        <v/>
      </c>
    </row>
    <row r="193" spans="1:11" x14ac:dyDescent="0.15">
      <c r="A193" t="str">
        <f>IF(CALENDARIO!B199="","",TRIM(UPPER(CALENDARIO!B199)))</f>
        <v/>
      </c>
      <c r="B193" s="6" t="str">
        <f t="shared" si="23"/>
        <v/>
      </c>
      <c r="C193" s="17" t="str">
        <f t="shared" si="24"/>
        <v/>
      </c>
      <c r="D193" t="str">
        <f t="shared" si="25"/>
        <v/>
      </c>
      <c r="E193" s="17" t="str">
        <f t="shared" si="26"/>
        <v/>
      </c>
      <c r="F193" s="17">
        <f t="shared" si="27"/>
        <v>0</v>
      </c>
      <c r="G193" s="17">
        <f t="shared" si="28"/>
        <v>0</v>
      </c>
      <c r="H193" s="17">
        <f t="shared" si="30"/>
        <v>0</v>
      </c>
      <c r="I193" s="17" t="str">
        <f t="shared" si="29"/>
        <v/>
      </c>
      <c r="J193" s="17">
        <f t="shared" si="31"/>
        <v>0</v>
      </c>
      <c r="K193" s="17" t="str">
        <f>IF(OR($A193="",ISERROR(VLOOKUP($A193,$A$5:$B192,2,FALSE))),"",VLOOKUP($A193,$A$5:$B192,2,FALSE))</f>
        <v/>
      </c>
    </row>
    <row r="194" spans="1:11" x14ac:dyDescent="0.15">
      <c r="A194" t="str">
        <f>IF(CALENDARIO!B200="","",TRIM(UPPER(CALENDARIO!B200)))</f>
        <v/>
      </c>
      <c r="B194" s="6" t="str">
        <f t="shared" si="23"/>
        <v/>
      </c>
      <c r="C194" s="17" t="str">
        <f t="shared" si="24"/>
        <v/>
      </c>
      <c r="D194" t="str">
        <f t="shared" si="25"/>
        <v/>
      </c>
      <c r="E194" s="17" t="str">
        <f t="shared" si="26"/>
        <v/>
      </c>
      <c r="F194" s="17">
        <f t="shared" si="27"/>
        <v>0</v>
      </c>
      <c r="G194" s="17">
        <f t="shared" si="28"/>
        <v>0</v>
      </c>
      <c r="H194" s="17">
        <f t="shared" si="30"/>
        <v>0</v>
      </c>
      <c r="I194" s="17" t="str">
        <f t="shared" si="29"/>
        <v/>
      </c>
      <c r="J194" s="17">
        <f t="shared" si="31"/>
        <v>0</v>
      </c>
      <c r="K194" s="17" t="str">
        <f>IF(OR($A194="",ISERROR(VLOOKUP($A194,$A$5:$B193,2,FALSE))),"",VLOOKUP($A194,$A$5:$B193,2,FALSE))</f>
        <v/>
      </c>
    </row>
    <row r="195" spans="1:11" x14ac:dyDescent="0.15">
      <c r="A195" t="str">
        <f>IF(CALENDARIO!B201="","",TRIM(UPPER(CALENDARIO!B201)))</f>
        <v/>
      </c>
      <c r="B195" s="6" t="str">
        <f t="shared" si="23"/>
        <v/>
      </c>
      <c r="C195" s="17" t="str">
        <f t="shared" si="24"/>
        <v/>
      </c>
      <c r="D195" t="str">
        <f t="shared" si="25"/>
        <v/>
      </c>
      <c r="E195" s="17" t="str">
        <f t="shared" si="26"/>
        <v/>
      </c>
      <c r="F195" s="17">
        <f t="shared" si="27"/>
        <v>0</v>
      </c>
      <c r="G195" s="17">
        <f t="shared" si="28"/>
        <v>0</v>
      </c>
      <c r="H195" s="17">
        <f t="shared" si="30"/>
        <v>0</v>
      </c>
      <c r="I195" s="17" t="str">
        <f t="shared" si="29"/>
        <v/>
      </c>
      <c r="J195" s="17">
        <f t="shared" si="31"/>
        <v>0</v>
      </c>
      <c r="K195" s="17" t="str">
        <f>IF(OR($A195="",ISERROR(VLOOKUP($A195,$A$5:$B194,2,FALSE))),"",VLOOKUP($A195,$A$5:$B194,2,FALSE))</f>
        <v/>
      </c>
    </row>
    <row r="196" spans="1:11" x14ac:dyDescent="0.15">
      <c r="A196" t="str">
        <f>IF(CALENDARIO!B202="","",TRIM(UPPER(CALENDARIO!B202)))</f>
        <v/>
      </c>
      <c r="B196" s="6" t="str">
        <f t="shared" si="23"/>
        <v/>
      </c>
      <c r="C196" s="17" t="str">
        <f t="shared" si="24"/>
        <v/>
      </c>
      <c r="D196" t="str">
        <f t="shared" si="25"/>
        <v/>
      </c>
      <c r="E196" s="17" t="str">
        <f t="shared" si="26"/>
        <v/>
      </c>
      <c r="F196" s="17">
        <f t="shared" si="27"/>
        <v>0</v>
      </c>
      <c r="G196" s="17">
        <f t="shared" si="28"/>
        <v>0</v>
      </c>
      <c r="H196" s="17">
        <f t="shared" si="30"/>
        <v>0</v>
      </c>
      <c r="I196" s="17" t="str">
        <f t="shared" si="29"/>
        <v/>
      </c>
      <c r="J196" s="17">
        <f t="shared" si="31"/>
        <v>0</v>
      </c>
      <c r="K196" s="17" t="str">
        <f>IF(OR($A196="",ISERROR(VLOOKUP($A196,$A$5:$B195,2,FALSE))),"",VLOOKUP($A196,$A$5:$B195,2,FALSE))</f>
        <v/>
      </c>
    </row>
    <row r="197" spans="1:11" x14ac:dyDescent="0.15">
      <c r="A197" t="str">
        <f>IF(CALENDARIO!B203="","",TRIM(UPPER(CALENDARIO!B203)))</f>
        <v/>
      </c>
      <c r="B197" s="6" t="str">
        <f t="shared" si="23"/>
        <v/>
      </c>
      <c r="C197" s="17" t="str">
        <f t="shared" si="24"/>
        <v/>
      </c>
      <c r="D197" t="str">
        <f t="shared" si="25"/>
        <v/>
      </c>
      <c r="E197" s="17" t="str">
        <f t="shared" si="26"/>
        <v/>
      </c>
      <c r="F197" s="17">
        <f t="shared" si="27"/>
        <v>0</v>
      </c>
      <c r="G197" s="17">
        <f t="shared" si="28"/>
        <v>0</v>
      </c>
      <c r="H197" s="17">
        <f t="shared" si="30"/>
        <v>0</v>
      </c>
      <c r="I197" s="17" t="str">
        <f t="shared" si="29"/>
        <v/>
      </c>
      <c r="J197" s="17">
        <f t="shared" si="31"/>
        <v>0</v>
      </c>
      <c r="K197" s="17" t="str">
        <f>IF(OR($A197="",ISERROR(VLOOKUP($A197,$A$5:$B196,2,FALSE))),"",VLOOKUP($A197,$A$5:$B196,2,FALSE))</f>
        <v/>
      </c>
    </row>
    <row r="198" spans="1:11" x14ac:dyDescent="0.15">
      <c r="A198" t="str">
        <f>IF(CALENDARIO!B204="","",TRIM(UPPER(CALENDARIO!B204)))</f>
        <v/>
      </c>
      <c r="B198" s="6" t="str">
        <f t="shared" ref="B198:B261" si="32">IF(A198="","",IF(OR(UPPER(LEFT(A198))="X",UPPER(LEFT(A198))="Y",UPPER(LEFT(A198))="Z"),MID(A198,2,LEN(A198)-2),LEFT(A198,LEN(A198)-1)))</f>
        <v/>
      </c>
      <c r="C198" s="17" t="str">
        <f t="shared" ref="C198:C261" si="33">IF(A198="","",RIGHT(A198,1))</f>
        <v/>
      </c>
      <c r="D198" t="str">
        <f t="shared" ref="D198:D261" si="34">IF(A198="","",IF(UPPER(LEFT(A198))="Y",MOD(VALUE("1"&amp;B198),23),IF(UPPER(LEFT(A198))="Z",MOD(VALUE("2"&amp;B198),23),MOD(B198,23))))</f>
        <v/>
      </c>
      <c r="E198" s="17" t="str">
        <f t="shared" ref="E198:E261" si="35">IF(A198="","",MID("TRWAGMYFPDXBNJZSQVHLCKE",D198+1,1))</f>
        <v/>
      </c>
      <c r="F198" s="17">
        <f t="shared" ref="F198:F261" si="36">IF(AND(A198&lt;&gt;"",C198=E198),1,0)</f>
        <v>0</v>
      </c>
      <c r="G198" s="17">
        <f t="shared" ref="G198:G261" si="37">IF(A198="",0,1)</f>
        <v>0</v>
      </c>
      <c r="H198" s="17">
        <f t="shared" si="30"/>
        <v>0</v>
      </c>
      <c r="I198" s="17" t="str">
        <f t="shared" ref="I198:I261" si="38">IF(A198="","",A198)</f>
        <v/>
      </c>
      <c r="J198" s="17">
        <f t="shared" si="31"/>
        <v>0</v>
      </c>
      <c r="K198" s="17" t="str">
        <f>IF(OR($A198="",ISERROR(VLOOKUP($A198,$A$5:$B197,2,FALSE))),"",VLOOKUP($A198,$A$5:$B197,2,FALSE))</f>
        <v/>
      </c>
    </row>
    <row r="199" spans="1:11" x14ac:dyDescent="0.15">
      <c r="A199" t="str">
        <f>IF(CALENDARIO!B205="","",TRIM(UPPER(CALENDARIO!B205)))</f>
        <v/>
      </c>
      <c r="B199" s="6" t="str">
        <f t="shared" si="32"/>
        <v/>
      </c>
      <c r="C199" s="17" t="str">
        <f t="shared" si="33"/>
        <v/>
      </c>
      <c r="D199" t="str">
        <f t="shared" si="34"/>
        <v/>
      </c>
      <c r="E199" s="17" t="str">
        <f t="shared" si="35"/>
        <v/>
      </c>
      <c r="F199" s="17">
        <f t="shared" si="36"/>
        <v>0</v>
      </c>
      <c r="G199" s="17">
        <f t="shared" si="37"/>
        <v>0</v>
      </c>
      <c r="H199" s="17">
        <f t="shared" ref="H199:H262" si="39">IF(A199="",0,H198+1)</f>
        <v>0</v>
      </c>
      <c r="I199" s="17" t="str">
        <f t="shared" si="38"/>
        <v/>
      </c>
      <c r="J199" s="17">
        <f t="shared" ref="J199:J262" si="40">IF(K199="",0,1)</f>
        <v>0</v>
      </c>
      <c r="K199" s="17" t="str">
        <f>IF(OR($A199="",ISERROR(VLOOKUP($A199,$A$5:$B198,2,FALSE))),"",VLOOKUP($A199,$A$5:$B198,2,FALSE))</f>
        <v/>
      </c>
    </row>
    <row r="200" spans="1:11" x14ac:dyDescent="0.15">
      <c r="A200" t="str">
        <f>IF(CALENDARIO!B206="","",TRIM(UPPER(CALENDARIO!B206)))</f>
        <v/>
      </c>
      <c r="B200" s="6" t="str">
        <f t="shared" si="32"/>
        <v/>
      </c>
      <c r="C200" s="17" t="str">
        <f t="shared" si="33"/>
        <v/>
      </c>
      <c r="D200" t="str">
        <f t="shared" si="34"/>
        <v/>
      </c>
      <c r="E200" s="17" t="str">
        <f t="shared" si="35"/>
        <v/>
      </c>
      <c r="F200" s="17">
        <f t="shared" si="36"/>
        <v>0</v>
      </c>
      <c r="G200" s="17">
        <f t="shared" si="37"/>
        <v>0</v>
      </c>
      <c r="H200" s="17">
        <f t="shared" si="39"/>
        <v>0</v>
      </c>
      <c r="I200" s="17" t="str">
        <f t="shared" si="38"/>
        <v/>
      </c>
      <c r="J200" s="17">
        <f t="shared" si="40"/>
        <v>0</v>
      </c>
      <c r="K200" s="17" t="str">
        <f>IF(OR($A200="",ISERROR(VLOOKUP($A200,$A$5:$B199,2,FALSE))),"",VLOOKUP($A200,$A$5:$B199,2,FALSE))</f>
        <v/>
      </c>
    </row>
    <row r="201" spans="1:11" x14ac:dyDescent="0.15">
      <c r="A201" t="str">
        <f>IF(CALENDARIO!B207="","",TRIM(UPPER(CALENDARIO!B207)))</f>
        <v/>
      </c>
      <c r="B201" s="6" t="str">
        <f t="shared" si="32"/>
        <v/>
      </c>
      <c r="C201" s="17" t="str">
        <f t="shared" si="33"/>
        <v/>
      </c>
      <c r="D201" t="str">
        <f t="shared" si="34"/>
        <v/>
      </c>
      <c r="E201" s="17" t="str">
        <f t="shared" si="35"/>
        <v/>
      </c>
      <c r="F201" s="17">
        <f t="shared" si="36"/>
        <v>0</v>
      </c>
      <c r="G201" s="17">
        <f t="shared" si="37"/>
        <v>0</v>
      </c>
      <c r="H201" s="17">
        <f t="shared" si="39"/>
        <v>0</v>
      </c>
      <c r="I201" s="17" t="str">
        <f t="shared" si="38"/>
        <v/>
      </c>
      <c r="J201" s="17">
        <f t="shared" si="40"/>
        <v>0</v>
      </c>
      <c r="K201" s="17" t="str">
        <f>IF(OR($A201="",ISERROR(VLOOKUP($A201,$A$5:$B200,2,FALSE))),"",VLOOKUP($A201,$A$5:$B200,2,FALSE))</f>
        <v/>
      </c>
    </row>
    <row r="202" spans="1:11" x14ac:dyDescent="0.15">
      <c r="A202" t="str">
        <f>IF(CALENDARIO!B208="","",TRIM(UPPER(CALENDARIO!B208)))</f>
        <v/>
      </c>
      <c r="B202" s="6" t="str">
        <f t="shared" si="32"/>
        <v/>
      </c>
      <c r="C202" s="17" t="str">
        <f t="shared" si="33"/>
        <v/>
      </c>
      <c r="D202" t="str">
        <f t="shared" si="34"/>
        <v/>
      </c>
      <c r="E202" s="17" t="str">
        <f t="shared" si="35"/>
        <v/>
      </c>
      <c r="F202" s="17">
        <f t="shared" si="36"/>
        <v>0</v>
      </c>
      <c r="G202" s="17">
        <f t="shared" si="37"/>
        <v>0</v>
      </c>
      <c r="H202" s="17">
        <f t="shared" si="39"/>
        <v>0</v>
      </c>
      <c r="I202" s="17" t="str">
        <f t="shared" si="38"/>
        <v/>
      </c>
      <c r="J202" s="17">
        <f t="shared" si="40"/>
        <v>0</v>
      </c>
      <c r="K202" s="17" t="str">
        <f>IF(OR($A202="",ISERROR(VLOOKUP($A202,$A$5:$B201,2,FALSE))),"",VLOOKUP($A202,$A$5:$B201,2,FALSE))</f>
        <v/>
      </c>
    </row>
    <row r="203" spans="1:11" x14ac:dyDescent="0.15">
      <c r="A203" t="str">
        <f>IF(CALENDARIO!B209="","",TRIM(UPPER(CALENDARIO!B209)))</f>
        <v/>
      </c>
      <c r="B203" s="6" t="str">
        <f t="shared" si="32"/>
        <v/>
      </c>
      <c r="C203" s="17" t="str">
        <f t="shared" si="33"/>
        <v/>
      </c>
      <c r="D203" t="str">
        <f t="shared" si="34"/>
        <v/>
      </c>
      <c r="E203" s="17" t="str">
        <f t="shared" si="35"/>
        <v/>
      </c>
      <c r="F203" s="17">
        <f t="shared" si="36"/>
        <v>0</v>
      </c>
      <c r="G203" s="17">
        <f t="shared" si="37"/>
        <v>0</v>
      </c>
      <c r="H203" s="17">
        <f t="shared" si="39"/>
        <v>0</v>
      </c>
      <c r="I203" s="17" t="str">
        <f t="shared" si="38"/>
        <v/>
      </c>
      <c r="J203" s="17">
        <f t="shared" si="40"/>
        <v>0</v>
      </c>
      <c r="K203" s="17" t="str">
        <f>IF(OR($A203="",ISERROR(VLOOKUP($A203,$A$5:$B202,2,FALSE))),"",VLOOKUP($A203,$A$5:$B202,2,FALSE))</f>
        <v/>
      </c>
    </row>
    <row r="204" spans="1:11" x14ac:dyDescent="0.15">
      <c r="A204" t="str">
        <f>IF(CALENDARIO!B210="","",TRIM(UPPER(CALENDARIO!B210)))</f>
        <v/>
      </c>
      <c r="B204" s="6" t="str">
        <f t="shared" si="32"/>
        <v/>
      </c>
      <c r="C204" s="17" t="str">
        <f t="shared" si="33"/>
        <v/>
      </c>
      <c r="D204" t="str">
        <f t="shared" si="34"/>
        <v/>
      </c>
      <c r="E204" s="17" t="str">
        <f t="shared" si="35"/>
        <v/>
      </c>
      <c r="F204" s="17">
        <f t="shared" si="36"/>
        <v>0</v>
      </c>
      <c r="G204" s="17">
        <f t="shared" si="37"/>
        <v>0</v>
      </c>
      <c r="H204" s="17">
        <f t="shared" si="39"/>
        <v>0</v>
      </c>
      <c r="I204" s="17" t="str">
        <f t="shared" si="38"/>
        <v/>
      </c>
      <c r="J204" s="17">
        <f t="shared" si="40"/>
        <v>0</v>
      </c>
      <c r="K204" s="17" t="str">
        <f>IF(OR($A204="",ISERROR(VLOOKUP($A204,$A$5:$B203,2,FALSE))),"",VLOOKUP($A204,$A$5:$B203,2,FALSE))</f>
        <v/>
      </c>
    </row>
    <row r="205" spans="1:11" x14ac:dyDescent="0.15">
      <c r="A205" t="str">
        <f>IF(CALENDARIO!B211="","",TRIM(UPPER(CALENDARIO!B211)))</f>
        <v/>
      </c>
      <c r="B205" s="6" t="str">
        <f t="shared" si="32"/>
        <v/>
      </c>
      <c r="C205" s="17" t="str">
        <f t="shared" si="33"/>
        <v/>
      </c>
      <c r="D205" t="str">
        <f t="shared" si="34"/>
        <v/>
      </c>
      <c r="E205" s="17" t="str">
        <f t="shared" si="35"/>
        <v/>
      </c>
      <c r="F205" s="17">
        <f t="shared" si="36"/>
        <v>0</v>
      </c>
      <c r="G205" s="17">
        <f t="shared" si="37"/>
        <v>0</v>
      </c>
      <c r="H205" s="17">
        <f t="shared" si="39"/>
        <v>0</v>
      </c>
      <c r="I205" s="17" t="str">
        <f t="shared" si="38"/>
        <v/>
      </c>
      <c r="J205" s="17">
        <f t="shared" si="40"/>
        <v>0</v>
      </c>
      <c r="K205" s="17" t="str">
        <f>IF(OR($A205="",ISERROR(VLOOKUP($A205,$A$5:$B204,2,FALSE))),"",VLOOKUP($A205,$A$5:$B204,2,FALSE))</f>
        <v/>
      </c>
    </row>
    <row r="206" spans="1:11" x14ac:dyDescent="0.15">
      <c r="A206" t="str">
        <f>IF(CALENDARIO!B212="","",TRIM(UPPER(CALENDARIO!B212)))</f>
        <v/>
      </c>
      <c r="B206" s="6" t="str">
        <f t="shared" si="32"/>
        <v/>
      </c>
      <c r="C206" s="17" t="str">
        <f t="shared" si="33"/>
        <v/>
      </c>
      <c r="D206" t="str">
        <f t="shared" si="34"/>
        <v/>
      </c>
      <c r="E206" s="17" t="str">
        <f t="shared" si="35"/>
        <v/>
      </c>
      <c r="F206" s="17">
        <f t="shared" si="36"/>
        <v>0</v>
      </c>
      <c r="G206" s="17">
        <f t="shared" si="37"/>
        <v>0</v>
      </c>
      <c r="H206" s="17">
        <f t="shared" si="39"/>
        <v>0</v>
      </c>
      <c r="I206" s="17" t="str">
        <f t="shared" si="38"/>
        <v/>
      </c>
      <c r="J206" s="17">
        <f t="shared" si="40"/>
        <v>0</v>
      </c>
      <c r="K206" s="17" t="str">
        <f>IF(OR($A206="",ISERROR(VLOOKUP($A206,$A$5:$B205,2,FALSE))),"",VLOOKUP($A206,$A$5:$B205,2,FALSE))</f>
        <v/>
      </c>
    </row>
    <row r="207" spans="1:11" x14ac:dyDescent="0.15">
      <c r="A207" t="str">
        <f>IF(CALENDARIO!B213="","",TRIM(UPPER(CALENDARIO!B213)))</f>
        <v/>
      </c>
      <c r="B207" s="6" t="str">
        <f t="shared" si="32"/>
        <v/>
      </c>
      <c r="C207" s="17" t="str">
        <f t="shared" si="33"/>
        <v/>
      </c>
      <c r="D207" t="str">
        <f t="shared" si="34"/>
        <v/>
      </c>
      <c r="E207" s="17" t="str">
        <f t="shared" si="35"/>
        <v/>
      </c>
      <c r="F207" s="17">
        <f t="shared" si="36"/>
        <v>0</v>
      </c>
      <c r="G207" s="17">
        <f t="shared" si="37"/>
        <v>0</v>
      </c>
      <c r="H207" s="17">
        <f t="shared" si="39"/>
        <v>0</v>
      </c>
      <c r="I207" s="17" t="str">
        <f t="shared" si="38"/>
        <v/>
      </c>
      <c r="J207" s="17">
        <f t="shared" si="40"/>
        <v>0</v>
      </c>
      <c r="K207" s="17" t="str">
        <f>IF(OR($A207="",ISERROR(VLOOKUP($A207,$A$5:$B206,2,FALSE))),"",VLOOKUP($A207,$A$5:$B206,2,FALSE))</f>
        <v/>
      </c>
    </row>
    <row r="208" spans="1:11" x14ac:dyDescent="0.15">
      <c r="A208" t="str">
        <f>IF(CALENDARIO!B214="","",TRIM(UPPER(CALENDARIO!B214)))</f>
        <v/>
      </c>
      <c r="B208" s="6" t="str">
        <f t="shared" si="32"/>
        <v/>
      </c>
      <c r="C208" s="17" t="str">
        <f t="shared" si="33"/>
        <v/>
      </c>
      <c r="D208" t="str">
        <f t="shared" si="34"/>
        <v/>
      </c>
      <c r="E208" s="17" t="str">
        <f t="shared" si="35"/>
        <v/>
      </c>
      <c r="F208" s="17">
        <f t="shared" si="36"/>
        <v>0</v>
      </c>
      <c r="G208" s="17">
        <f t="shared" si="37"/>
        <v>0</v>
      </c>
      <c r="H208" s="17">
        <f t="shared" si="39"/>
        <v>0</v>
      </c>
      <c r="I208" s="17" t="str">
        <f t="shared" si="38"/>
        <v/>
      </c>
      <c r="J208" s="17">
        <f t="shared" si="40"/>
        <v>0</v>
      </c>
      <c r="K208" s="17" t="str">
        <f>IF(OR($A208="",ISERROR(VLOOKUP($A208,$A$5:$B207,2,FALSE))),"",VLOOKUP($A208,$A$5:$B207,2,FALSE))</f>
        <v/>
      </c>
    </row>
    <row r="209" spans="1:11" x14ac:dyDescent="0.15">
      <c r="A209" t="str">
        <f>IF(CALENDARIO!B215="","",TRIM(UPPER(CALENDARIO!B215)))</f>
        <v/>
      </c>
      <c r="B209" s="6" t="str">
        <f t="shared" si="32"/>
        <v/>
      </c>
      <c r="C209" s="17" t="str">
        <f t="shared" si="33"/>
        <v/>
      </c>
      <c r="D209" t="str">
        <f t="shared" si="34"/>
        <v/>
      </c>
      <c r="E209" s="17" t="str">
        <f t="shared" si="35"/>
        <v/>
      </c>
      <c r="F209" s="17">
        <f t="shared" si="36"/>
        <v>0</v>
      </c>
      <c r="G209" s="17">
        <f t="shared" si="37"/>
        <v>0</v>
      </c>
      <c r="H209" s="17">
        <f t="shared" si="39"/>
        <v>0</v>
      </c>
      <c r="I209" s="17" t="str">
        <f t="shared" si="38"/>
        <v/>
      </c>
      <c r="J209" s="17">
        <f t="shared" si="40"/>
        <v>0</v>
      </c>
      <c r="K209" s="17" t="str">
        <f>IF(OR($A209="",ISERROR(VLOOKUP($A209,$A$5:$B208,2,FALSE))),"",VLOOKUP($A209,$A$5:$B208,2,FALSE))</f>
        <v/>
      </c>
    </row>
    <row r="210" spans="1:11" x14ac:dyDescent="0.15">
      <c r="A210" t="str">
        <f>IF(CALENDARIO!B216="","",TRIM(UPPER(CALENDARIO!B216)))</f>
        <v/>
      </c>
      <c r="B210" s="6" t="str">
        <f t="shared" si="32"/>
        <v/>
      </c>
      <c r="C210" s="17" t="str">
        <f t="shared" si="33"/>
        <v/>
      </c>
      <c r="D210" t="str">
        <f t="shared" si="34"/>
        <v/>
      </c>
      <c r="E210" s="17" t="str">
        <f t="shared" si="35"/>
        <v/>
      </c>
      <c r="F210" s="17">
        <f t="shared" si="36"/>
        <v>0</v>
      </c>
      <c r="G210" s="17">
        <f t="shared" si="37"/>
        <v>0</v>
      </c>
      <c r="H210" s="17">
        <f t="shared" si="39"/>
        <v>0</v>
      </c>
      <c r="I210" s="17" t="str">
        <f t="shared" si="38"/>
        <v/>
      </c>
      <c r="J210" s="17">
        <f t="shared" si="40"/>
        <v>0</v>
      </c>
      <c r="K210" s="17" t="str">
        <f>IF(OR($A210="",ISERROR(VLOOKUP($A210,$A$5:$B209,2,FALSE))),"",VLOOKUP($A210,$A$5:$B209,2,FALSE))</f>
        <v/>
      </c>
    </row>
    <row r="211" spans="1:11" x14ac:dyDescent="0.15">
      <c r="A211" t="str">
        <f>IF(CALENDARIO!B217="","",TRIM(UPPER(CALENDARIO!B217)))</f>
        <v/>
      </c>
      <c r="B211" s="6" t="str">
        <f t="shared" si="32"/>
        <v/>
      </c>
      <c r="C211" s="17" t="str">
        <f t="shared" si="33"/>
        <v/>
      </c>
      <c r="D211" t="str">
        <f t="shared" si="34"/>
        <v/>
      </c>
      <c r="E211" s="17" t="str">
        <f t="shared" si="35"/>
        <v/>
      </c>
      <c r="F211" s="17">
        <f t="shared" si="36"/>
        <v>0</v>
      </c>
      <c r="G211" s="17">
        <f t="shared" si="37"/>
        <v>0</v>
      </c>
      <c r="H211" s="17">
        <f t="shared" si="39"/>
        <v>0</v>
      </c>
      <c r="I211" s="17" t="str">
        <f t="shared" si="38"/>
        <v/>
      </c>
      <c r="J211" s="17">
        <f t="shared" si="40"/>
        <v>0</v>
      </c>
      <c r="K211" s="17" t="str">
        <f>IF(OR($A211="",ISERROR(VLOOKUP($A211,$A$5:$B210,2,FALSE))),"",VLOOKUP($A211,$A$5:$B210,2,FALSE))</f>
        <v/>
      </c>
    </row>
    <row r="212" spans="1:11" x14ac:dyDescent="0.15">
      <c r="A212" t="str">
        <f>IF(CALENDARIO!B218="","",TRIM(UPPER(CALENDARIO!B218)))</f>
        <v/>
      </c>
      <c r="B212" s="6" t="str">
        <f t="shared" si="32"/>
        <v/>
      </c>
      <c r="C212" s="17" t="str">
        <f t="shared" si="33"/>
        <v/>
      </c>
      <c r="D212" t="str">
        <f t="shared" si="34"/>
        <v/>
      </c>
      <c r="E212" s="17" t="str">
        <f t="shared" si="35"/>
        <v/>
      </c>
      <c r="F212" s="17">
        <f t="shared" si="36"/>
        <v>0</v>
      </c>
      <c r="G212" s="17">
        <f t="shared" si="37"/>
        <v>0</v>
      </c>
      <c r="H212" s="17">
        <f t="shared" si="39"/>
        <v>0</v>
      </c>
      <c r="I212" s="17" t="str">
        <f t="shared" si="38"/>
        <v/>
      </c>
      <c r="J212" s="17">
        <f t="shared" si="40"/>
        <v>0</v>
      </c>
      <c r="K212" s="17" t="str">
        <f>IF(OR($A212="",ISERROR(VLOOKUP($A212,$A$5:$B211,2,FALSE))),"",VLOOKUP($A212,$A$5:$B211,2,FALSE))</f>
        <v/>
      </c>
    </row>
    <row r="213" spans="1:11" x14ac:dyDescent="0.15">
      <c r="A213" t="str">
        <f>IF(CALENDARIO!B219="","",TRIM(UPPER(CALENDARIO!B219)))</f>
        <v/>
      </c>
      <c r="B213" s="6" t="str">
        <f t="shared" si="32"/>
        <v/>
      </c>
      <c r="C213" s="17" t="str">
        <f t="shared" si="33"/>
        <v/>
      </c>
      <c r="D213" t="str">
        <f t="shared" si="34"/>
        <v/>
      </c>
      <c r="E213" s="17" t="str">
        <f t="shared" si="35"/>
        <v/>
      </c>
      <c r="F213" s="17">
        <f t="shared" si="36"/>
        <v>0</v>
      </c>
      <c r="G213" s="17">
        <f t="shared" si="37"/>
        <v>0</v>
      </c>
      <c r="H213" s="17">
        <f t="shared" si="39"/>
        <v>0</v>
      </c>
      <c r="I213" s="17" t="str">
        <f t="shared" si="38"/>
        <v/>
      </c>
      <c r="J213" s="17">
        <f t="shared" si="40"/>
        <v>0</v>
      </c>
      <c r="K213" s="17" t="str">
        <f>IF(OR($A213="",ISERROR(VLOOKUP($A213,$A$5:$B212,2,FALSE))),"",VLOOKUP($A213,$A$5:$B212,2,FALSE))</f>
        <v/>
      </c>
    </row>
    <row r="214" spans="1:11" x14ac:dyDescent="0.15">
      <c r="A214" t="str">
        <f>IF(CALENDARIO!B220="","",TRIM(UPPER(CALENDARIO!B220)))</f>
        <v/>
      </c>
      <c r="B214" s="6" t="str">
        <f t="shared" si="32"/>
        <v/>
      </c>
      <c r="C214" s="17" t="str">
        <f t="shared" si="33"/>
        <v/>
      </c>
      <c r="D214" t="str">
        <f t="shared" si="34"/>
        <v/>
      </c>
      <c r="E214" s="17" t="str">
        <f t="shared" si="35"/>
        <v/>
      </c>
      <c r="F214" s="17">
        <f t="shared" si="36"/>
        <v>0</v>
      </c>
      <c r="G214" s="17">
        <f t="shared" si="37"/>
        <v>0</v>
      </c>
      <c r="H214" s="17">
        <f t="shared" si="39"/>
        <v>0</v>
      </c>
      <c r="I214" s="17" t="str">
        <f t="shared" si="38"/>
        <v/>
      </c>
      <c r="J214" s="17">
        <f t="shared" si="40"/>
        <v>0</v>
      </c>
      <c r="K214" s="17" t="str">
        <f>IF(OR($A214="",ISERROR(VLOOKUP($A214,$A$5:$B213,2,FALSE))),"",VLOOKUP($A214,$A$5:$B213,2,FALSE))</f>
        <v/>
      </c>
    </row>
    <row r="215" spans="1:11" x14ac:dyDescent="0.15">
      <c r="A215" t="str">
        <f>IF(CALENDARIO!B221="","",TRIM(UPPER(CALENDARIO!B221)))</f>
        <v/>
      </c>
      <c r="B215" s="6" t="str">
        <f t="shared" si="32"/>
        <v/>
      </c>
      <c r="C215" s="17" t="str">
        <f t="shared" si="33"/>
        <v/>
      </c>
      <c r="D215" t="str">
        <f t="shared" si="34"/>
        <v/>
      </c>
      <c r="E215" s="17" t="str">
        <f t="shared" si="35"/>
        <v/>
      </c>
      <c r="F215" s="17">
        <f t="shared" si="36"/>
        <v>0</v>
      </c>
      <c r="G215" s="17">
        <f t="shared" si="37"/>
        <v>0</v>
      </c>
      <c r="H215" s="17">
        <f t="shared" si="39"/>
        <v>0</v>
      </c>
      <c r="I215" s="17" t="str">
        <f t="shared" si="38"/>
        <v/>
      </c>
      <c r="J215" s="17">
        <f t="shared" si="40"/>
        <v>0</v>
      </c>
      <c r="K215" s="17" t="str">
        <f>IF(OR($A215="",ISERROR(VLOOKUP($A215,$A$5:$B214,2,FALSE))),"",VLOOKUP($A215,$A$5:$B214,2,FALSE))</f>
        <v/>
      </c>
    </row>
    <row r="216" spans="1:11" x14ac:dyDescent="0.15">
      <c r="A216" t="str">
        <f>IF(CALENDARIO!B222="","",TRIM(UPPER(CALENDARIO!B222)))</f>
        <v/>
      </c>
      <c r="B216" s="6" t="str">
        <f t="shared" si="32"/>
        <v/>
      </c>
      <c r="C216" s="17" t="str">
        <f t="shared" si="33"/>
        <v/>
      </c>
      <c r="D216" t="str">
        <f t="shared" si="34"/>
        <v/>
      </c>
      <c r="E216" s="17" t="str">
        <f t="shared" si="35"/>
        <v/>
      </c>
      <c r="F216" s="17">
        <f t="shared" si="36"/>
        <v>0</v>
      </c>
      <c r="G216" s="17">
        <f t="shared" si="37"/>
        <v>0</v>
      </c>
      <c r="H216" s="17">
        <f t="shared" si="39"/>
        <v>0</v>
      </c>
      <c r="I216" s="17" t="str">
        <f t="shared" si="38"/>
        <v/>
      </c>
      <c r="J216" s="17">
        <f t="shared" si="40"/>
        <v>0</v>
      </c>
      <c r="K216" s="17" t="str">
        <f>IF(OR($A216="",ISERROR(VLOOKUP($A216,$A$5:$B215,2,FALSE))),"",VLOOKUP($A216,$A$5:$B215,2,FALSE))</f>
        <v/>
      </c>
    </row>
    <row r="217" spans="1:11" x14ac:dyDescent="0.15">
      <c r="A217" t="str">
        <f>IF(CALENDARIO!B223="","",TRIM(UPPER(CALENDARIO!B223)))</f>
        <v/>
      </c>
      <c r="B217" s="6" t="str">
        <f t="shared" si="32"/>
        <v/>
      </c>
      <c r="C217" s="17" t="str">
        <f t="shared" si="33"/>
        <v/>
      </c>
      <c r="D217" t="str">
        <f t="shared" si="34"/>
        <v/>
      </c>
      <c r="E217" s="17" t="str">
        <f t="shared" si="35"/>
        <v/>
      </c>
      <c r="F217" s="17">
        <f t="shared" si="36"/>
        <v>0</v>
      </c>
      <c r="G217" s="17">
        <f t="shared" si="37"/>
        <v>0</v>
      </c>
      <c r="H217" s="17">
        <f t="shared" si="39"/>
        <v>0</v>
      </c>
      <c r="I217" s="17" t="str">
        <f t="shared" si="38"/>
        <v/>
      </c>
      <c r="J217" s="17">
        <f t="shared" si="40"/>
        <v>0</v>
      </c>
      <c r="K217" s="17" t="str">
        <f>IF(OR($A217="",ISERROR(VLOOKUP($A217,$A$5:$B216,2,FALSE))),"",VLOOKUP($A217,$A$5:$B216,2,FALSE))</f>
        <v/>
      </c>
    </row>
    <row r="218" spans="1:11" x14ac:dyDescent="0.15">
      <c r="A218" t="str">
        <f>IF(CALENDARIO!B224="","",TRIM(UPPER(CALENDARIO!B224)))</f>
        <v/>
      </c>
      <c r="B218" s="6" t="str">
        <f t="shared" si="32"/>
        <v/>
      </c>
      <c r="C218" s="17" t="str">
        <f t="shared" si="33"/>
        <v/>
      </c>
      <c r="D218" t="str">
        <f t="shared" si="34"/>
        <v/>
      </c>
      <c r="E218" s="17" t="str">
        <f t="shared" si="35"/>
        <v/>
      </c>
      <c r="F218" s="17">
        <f t="shared" si="36"/>
        <v>0</v>
      </c>
      <c r="G218" s="17">
        <f t="shared" si="37"/>
        <v>0</v>
      </c>
      <c r="H218" s="17">
        <f t="shared" si="39"/>
        <v>0</v>
      </c>
      <c r="I218" s="17" t="str">
        <f t="shared" si="38"/>
        <v/>
      </c>
      <c r="J218" s="17">
        <f t="shared" si="40"/>
        <v>0</v>
      </c>
      <c r="K218" s="17" t="str">
        <f>IF(OR($A218="",ISERROR(VLOOKUP($A218,$A$5:$B217,2,FALSE))),"",VLOOKUP($A218,$A$5:$B217,2,FALSE))</f>
        <v/>
      </c>
    </row>
    <row r="219" spans="1:11" x14ac:dyDescent="0.15">
      <c r="A219" t="str">
        <f>IF(CALENDARIO!B225="","",TRIM(UPPER(CALENDARIO!B225)))</f>
        <v/>
      </c>
      <c r="B219" s="6" t="str">
        <f t="shared" si="32"/>
        <v/>
      </c>
      <c r="C219" s="17" t="str">
        <f t="shared" si="33"/>
        <v/>
      </c>
      <c r="D219" t="str">
        <f t="shared" si="34"/>
        <v/>
      </c>
      <c r="E219" s="17" t="str">
        <f t="shared" si="35"/>
        <v/>
      </c>
      <c r="F219" s="17">
        <f t="shared" si="36"/>
        <v>0</v>
      </c>
      <c r="G219" s="17">
        <f t="shared" si="37"/>
        <v>0</v>
      </c>
      <c r="H219" s="17">
        <f t="shared" si="39"/>
        <v>0</v>
      </c>
      <c r="I219" s="17" t="str">
        <f t="shared" si="38"/>
        <v/>
      </c>
      <c r="J219" s="17">
        <f t="shared" si="40"/>
        <v>0</v>
      </c>
      <c r="K219" s="17" t="str">
        <f>IF(OR($A219="",ISERROR(VLOOKUP($A219,$A$5:$B218,2,FALSE))),"",VLOOKUP($A219,$A$5:$B218,2,FALSE))</f>
        <v/>
      </c>
    </row>
    <row r="220" spans="1:11" x14ac:dyDescent="0.15">
      <c r="A220" t="str">
        <f>IF(CALENDARIO!B226="","",TRIM(UPPER(CALENDARIO!B226)))</f>
        <v/>
      </c>
      <c r="B220" s="6" t="str">
        <f t="shared" si="32"/>
        <v/>
      </c>
      <c r="C220" s="17" t="str">
        <f t="shared" si="33"/>
        <v/>
      </c>
      <c r="D220" t="str">
        <f t="shared" si="34"/>
        <v/>
      </c>
      <c r="E220" s="17" t="str">
        <f t="shared" si="35"/>
        <v/>
      </c>
      <c r="F220" s="17">
        <f t="shared" si="36"/>
        <v>0</v>
      </c>
      <c r="G220" s="17">
        <f t="shared" si="37"/>
        <v>0</v>
      </c>
      <c r="H220" s="17">
        <f t="shared" si="39"/>
        <v>0</v>
      </c>
      <c r="I220" s="17" t="str">
        <f t="shared" si="38"/>
        <v/>
      </c>
      <c r="J220" s="17">
        <f t="shared" si="40"/>
        <v>0</v>
      </c>
      <c r="K220" s="17" t="str">
        <f>IF(OR($A220="",ISERROR(VLOOKUP($A220,$A$5:$B219,2,FALSE))),"",VLOOKUP($A220,$A$5:$B219,2,FALSE))</f>
        <v/>
      </c>
    </row>
    <row r="221" spans="1:11" x14ac:dyDescent="0.15">
      <c r="A221" t="str">
        <f>IF(CALENDARIO!B227="","",TRIM(UPPER(CALENDARIO!B227)))</f>
        <v/>
      </c>
      <c r="B221" s="6" t="str">
        <f t="shared" si="32"/>
        <v/>
      </c>
      <c r="C221" s="17" t="str">
        <f t="shared" si="33"/>
        <v/>
      </c>
      <c r="D221" t="str">
        <f t="shared" si="34"/>
        <v/>
      </c>
      <c r="E221" s="17" t="str">
        <f t="shared" si="35"/>
        <v/>
      </c>
      <c r="F221" s="17">
        <f t="shared" si="36"/>
        <v>0</v>
      </c>
      <c r="G221" s="17">
        <f t="shared" si="37"/>
        <v>0</v>
      </c>
      <c r="H221" s="17">
        <f t="shared" si="39"/>
        <v>0</v>
      </c>
      <c r="I221" s="17" t="str">
        <f t="shared" si="38"/>
        <v/>
      </c>
      <c r="J221" s="17">
        <f t="shared" si="40"/>
        <v>0</v>
      </c>
      <c r="K221" s="17" t="str">
        <f>IF(OR($A221="",ISERROR(VLOOKUP($A221,$A$5:$B220,2,FALSE))),"",VLOOKUP($A221,$A$5:$B220,2,FALSE))</f>
        <v/>
      </c>
    </row>
    <row r="222" spans="1:11" x14ac:dyDescent="0.15">
      <c r="A222" t="str">
        <f>IF(CALENDARIO!B228="","",TRIM(UPPER(CALENDARIO!B228)))</f>
        <v/>
      </c>
      <c r="B222" s="6" t="str">
        <f t="shared" si="32"/>
        <v/>
      </c>
      <c r="C222" s="17" t="str">
        <f t="shared" si="33"/>
        <v/>
      </c>
      <c r="D222" t="str">
        <f t="shared" si="34"/>
        <v/>
      </c>
      <c r="E222" s="17" t="str">
        <f t="shared" si="35"/>
        <v/>
      </c>
      <c r="F222" s="17">
        <f t="shared" si="36"/>
        <v>0</v>
      </c>
      <c r="G222" s="17">
        <f t="shared" si="37"/>
        <v>0</v>
      </c>
      <c r="H222" s="17">
        <f t="shared" si="39"/>
        <v>0</v>
      </c>
      <c r="I222" s="17" t="str">
        <f t="shared" si="38"/>
        <v/>
      </c>
      <c r="J222" s="17">
        <f t="shared" si="40"/>
        <v>0</v>
      </c>
      <c r="K222" s="17" t="str">
        <f>IF(OR($A222="",ISERROR(VLOOKUP($A222,$A$5:$B221,2,FALSE))),"",VLOOKUP($A222,$A$5:$B221,2,FALSE))</f>
        <v/>
      </c>
    </row>
    <row r="223" spans="1:11" x14ac:dyDescent="0.15">
      <c r="A223" t="str">
        <f>IF(CALENDARIO!B229="","",TRIM(UPPER(CALENDARIO!B229)))</f>
        <v/>
      </c>
      <c r="B223" s="6" t="str">
        <f t="shared" si="32"/>
        <v/>
      </c>
      <c r="C223" s="17" t="str">
        <f t="shared" si="33"/>
        <v/>
      </c>
      <c r="D223" t="str">
        <f t="shared" si="34"/>
        <v/>
      </c>
      <c r="E223" s="17" t="str">
        <f t="shared" si="35"/>
        <v/>
      </c>
      <c r="F223" s="17">
        <f t="shared" si="36"/>
        <v>0</v>
      </c>
      <c r="G223" s="17">
        <f t="shared" si="37"/>
        <v>0</v>
      </c>
      <c r="H223" s="17">
        <f t="shared" si="39"/>
        <v>0</v>
      </c>
      <c r="I223" s="17" t="str">
        <f t="shared" si="38"/>
        <v/>
      </c>
      <c r="J223" s="17">
        <f t="shared" si="40"/>
        <v>0</v>
      </c>
      <c r="K223" s="17" t="str">
        <f>IF(OR($A223="",ISERROR(VLOOKUP($A223,$A$5:$B222,2,FALSE))),"",VLOOKUP($A223,$A$5:$B222,2,FALSE))</f>
        <v/>
      </c>
    </row>
    <row r="224" spans="1:11" x14ac:dyDescent="0.15">
      <c r="A224" t="str">
        <f>IF(CALENDARIO!B230="","",TRIM(UPPER(CALENDARIO!B230)))</f>
        <v/>
      </c>
      <c r="B224" s="6" t="str">
        <f t="shared" si="32"/>
        <v/>
      </c>
      <c r="C224" s="17" t="str">
        <f t="shared" si="33"/>
        <v/>
      </c>
      <c r="D224" t="str">
        <f t="shared" si="34"/>
        <v/>
      </c>
      <c r="E224" s="17" t="str">
        <f t="shared" si="35"/>
        <v/>
      </c>
      <c r="F224" s="17">
        <f t="shared" si="36"/>
        <v>0</v>
      </c>
      <c r="G224" s="17">
        <f t="shared" si="37"/>
        <v>0</v>
      </c>
      <c r="H224" s="17">
        <f t="shared" si="39"/>
        <v>0</v>
      </c>
      <c r="I224" s="17" t="str">
        <f t="shared" si="38"/>
        <v/>
      </c>
      <c r="J224" s="17">
        <f t="shared" si="40"/>
        <v>0</v>
      </c>
      <c r="K224" s="17" t="str">
        <f>IF(OR($A224="",ISERROR(VLOOKUP($A224,$A$5:$B223,2,FALSE))),"",VLOOKUP($A224,$A$5:$B223,2,FALSE))</f>
        <v/>
      </c>
    </row>
    <row r="225" spans="1:11" x14ac:dyDescent="0.15">
      <c r="A225" t="str">
        <f>IF(CALENDARIO!B231="","",TRIM(UPPER(CALENDARIO!B231)))</f>
        <v/>
      </c>
      <c r="B225" s="6" t="str">
        <f t="shared" si="32"/>
        <v/>
      </c>
      <c r="C225" s="17" t="str">
        <f t="shared" si="33"/>
        <v/>
      </c>
      <c r="D225" t="str">
        <f t="shared" si="34"/>
        <v/>
      </c>
      <c r="E225" s="17" t="str">
        <f t="shared" si="35"/>
        <v/>
      </c>
      <c r="F225" s="17">
        <f t="shared" si="36"/>
        <v>0</v>
      </c>
      <c r="G225" s="17">
        <f t="shared" si="37"/>
        <v>0</v>
      </c>
      <c r="H225" s="17">
        <f t="shared" si="39"/>
        <v>0</v>
      </c>
      <c r="I225" s="17" t="str">
        <f t="shared" si="38"/>
        <v/>
      </c>
      <c r="J225" s="17">
        <f t="shared" si="40"/>
        <v>0</v>
      </c>
      <c r="K225" s="17" t="str">
        <f>IF(OR($A225="",ISERROR(VLOOKUP($A225,$A$5:$B224,2,FALSE))),"",VLOOKUP($A225,$A$5:$B224,2,FALSE))</f>
        <v/>
      </c>
    </row>
    <row r="226" spans="1:11" x14ac:dyDescent="0.15">
      <c r="A226" t="str">
        <f>IF(CALENDARIO!B232="","",TRIM(UPPER(CALENDARIO!B232)))</f>
        <v/>
      </c>
      <c r="B226" s="6" t="str">
        <f t="shared" si="32"/>
        <v/>
      </c>
      <c r="C226" s="17" t="str">
        <f t="shared" si="33"/>
        <v/>
      </c>
      <c r="D226" t="str">
        <f t="shared" si="34"/>
        <v/>
      </c>
      <c r="E226" s="17" t="str">
        <f t="shared" si="35"/>
        <v/>
      </c>
      <c r="F226" s="17">
        <f t="shared" si="36"/>
        <v>0</v>
      </c>
      <c r="G226" s="17">
        <f t="shared" si="37"/>
        <v>0</v>
      </c>
      <c r="H226" s="17">
        <f t="shared" si="39"/>
        <v>0</v>
      </c>
      <c r="I226" s="17" t="str">
        <f t="shared" si="38"/>
        <v/>
      </c>
      <c r="J226" s="17">
        <f t="shared" si="40"/>
        <v>0</v>
      </c>
      <c r="K226" s="17" t="str">
        <f>IF(OR($A226="",ISERROR(VLOOKUP($A226,$A$5:$B225,2,FALSE))),"",VLOOKUP($A226,$A$5:$B225,2,FALSE))</f>
        <v/>
      </c>
    </row>
    <row r="227" spans="1:11" x14ac:dyDescent="0.15">
      <c r="A227" t="str">
        <f>IF(CALENDARIO!B233="","",TRIM(UPPER(CALENDARIO!B233)))</f>
        <v/>
      </c>
      <c r="B227" s="6" t="str">
        <f t="shared" si="32"/>
        <v/>
      </c>
      <c r="C227" s="17" t="str">
        <f t="shared" si="33"/>
        <v/>
      </c>
      <c r="D227" t="str">
        <f t="shared" si="34"/>
        <v/>
      </c>
      <c r="E227" s="17" t="str">
        <f t="shared" si="35"/>
        <v/>
      </c>
      <c r="F227" s="17">
        <f t="shared" si="36"/>
        <v>0</v>
      </c>
      <c r="G227" s="17">
        <f t="shared" si="37"/>
        <v>0</v>
      </c>
      <c r="H227" s="17">
        <f t="shared" si="39"/>
        <v>0</v>
      </c>
      <c r="I227" s="17" t="str">
        <f t="shared" si="38"/>
        <v/>
      </c>
      <c r="J227" s="17">
        <f t="shared" si="40"/>
        <v>0</v>
      </c>
      <c r="K227" s="17" t="str">
        <f>IF(OR($A227="",ISERROR(VLOOKUP($A227,$A$5:$B226,2,FALSE))),"",VLOOKUP($A227,$A$5:$B226,2,FALSE))</f>
        <v/>
      </c>
    </row>
    <row r="228" spans="1:11" x14ac:dyDescent="0.15">
      <c r="A228" t="str">
        <f>IF(CALENDARIO!B234="","",TRIM(UPPER(CALENDARIO!B234)))</f>
        <v/>
      </c>
      <c r="B228" s="6" t="str">
        <f t="shared" si="32"/>
        <v/>
      </c>
      <c r="C228" s="17" t="str">
        <f t="shared" si="33"/>
        <v/>
      </c>
      <c r="D228" t="str">
        <f t="shared" si="34"/>
        <v/>
      </c>
      <c r="E228" s="17" t="str">
        <f t="shared" si="35"/>
        <v/>
      </c>
      <c r="F228" s="17">
        <f t="shared" si="36"/>
        <v>0</v>
      </c>
      <c r="G228" s="17">
        <f t="shared" si="37"/>
        <v>0</v>
      </c>
      <c r="H228" s="17">
        <f t="shared" si="39"/>
        <v>0</v>
      </c>
      <c r="I228" s="17" t="str">
        <f t="shared" si="38"/>
        <v/>
      </c>
      <c r="J228" s="17">
        <f t="shared" si="40"/>
        <v>0</v>
      </c>
      <c r="K228" s="17" t="str">
        <f>IF(OR($A228="",ISERROR(VLOOKUP($A228,$A$5:$B227,2,FALSE))),"",VLOOKUP($A228,$A$5:$B227,2,FALSE))</f>
        <v/>
      </c>
    </row>
    <row r="229" spans="1:11" x14ac:dyDescent="0.15">
      <c r="A229" t="str">
        <f>IF(CALENDARIO!B235="","",TRIM(UPPER(CALENDARIO!B235)))</f>
        <v/>
      </c>
      <c r="B229" s="6" t="str">
        <f t="shared" si="32"/>
        <v/>
      </c>
      <c r="C229" s="17" t="str">
        <f t="shared" si="33"/>
        <v/>
      </c>
      <c r="D229" t="str">
        <f t="shared" si="34"/>
        <v/>
      </c>
      <c r="E229" s="17" t="str">
        <f t="shared" si="35"/>
        <v/>
      </c>
      <c r="F229" s="17">
        <f t="shared" si="36"/>
        <v>0</v>
      </c>
      <c r="G229" s="17">
        <f t="shared" si="37"/>
        <v>0</v>
      </c>
      <c r="H229" s="17">
        <f t="shared" si="39"/>
        <v>0</v>
      </c>
      <c r="I229" s="17" t="str">
        <f t="shared" si="38"/>
        <v/>
      </c>
      <c r="J229" s="17">
        <f t="shared" si="40"/>
        <v>0</v>
      </c>
      <c r="K229" s="17" t="str">
        <f>IF(OR($A229="",ISERROR(VLOOKUP($A229,$A$5:$B228,2,FALSE))),"",VLOOKUP($A229,$A$5:$B228,2,FALSE))</f>
        <v/>
      </c>
    </row>
    <row r="230" spans="1:11" x14ac:dyDescent="0.15">
      <c r="A230" t="str">
        <f>IF(CALENDARIO!B236="","",TRIM(UPPER(CALENDARIO!B236)))</f>
        <v/>
      </c>
      <c r="B230" s="6" t="str">
        <f t="shared" si="32"/>
        <v/>
      </c>
      <c r="C230" s="17" t="str">
        <f t="shared" si="33"/>
        <v/>
      </c>
      <c r="D230" t="str">
        <f t="shared" si="34"/>
        <v/>
      </c>
      <c r="E230" s="17" t="str">
        <f t="shared" si="35"/>
        <v/>
      </c>
      <c r="F230" s="17">
        <f t="shared" si="36"/>
        <v>0</v>
      </c>
      <c r="G230" s="17">
        <f t="shared" si="37"/>
        <v>0</v>
      </c>
      <c r="H230" s="17">
        <f t="shared" si="39"/>
        <v>0</v>
      </c>
      <c r="I230" s="17" t="str">
        <f t="shared" si="38"/>
        <v/>
      </c>
      <c r="J230" s="17">
        <f t="shared" si="40"/>
        <v>0</v>
      </c>
      <c r="K230" s="17" t="str">
        <f>IF(OR($A230="",ISERROR(VLOOKUP($A230,$A$5:$B229,2,FALSE))),"",VLOOKUP($A230,$A$5:$B229,2,FALSE))</f>
        <v/>
      </c>
    </row>
    <row r="231" spans="1:11" x14ac:dyDescent="0.15">
      <c r="A231" t="str">
        <f>IF(CALENDARIO!B237="","",TRIM(UPPER(CALENDARIO!B237)))</f>
        <v/>
      </c>
      <c r="B231" s="6" t="str">
        <f t="shared" si="32"/>
        <v/>
      </c>
      <c r="C231" s="17" t="str">
        <f t="shared" si="33"/>
        <v/>
      </c>
      <c r="D231" t="str">
        <f t="shared" si="34"/>
        <v/>
      </c>
      <c r="E231" s="17" t="str">
        <f t="shared" si="35"/>
        <v/>
      </c>
      <c r="F231" s="17">
        <f t="shared" si="36"/>
        <v>0</v>
      </c>
      <c r="G231" s="17">
        <f t="shared" si="37"/>
        <v>0</v>
      </c>
      <c r="H231" s="17">
        <f t="shared" si="39"/>
        <v>0</v>
      </c>
      <c r="I231" s="17" t="str">
        <f t="shared" si="38"/>
        <v/>
      </c>
      <c r="J231" s="17">
        <f t="shared" si="40"/>
        <v>0</v>
      </c>
      <c r="K231" s="17" t="str">
        <f>IF(OR($A231="",ISERROR(VLOOKUP($A231,$A$5:$B230,2,FALSE))),"",VLOOKUP($A231,$A$5:$B230,2,FALSE))</f>
        <v/>
      </c>
    </row>
    <row r="232" spans="1:11" x14ac:dyDescent="0.15">
      <c r="A232" t="str">
        <f>IF(CALENDARIO!B238="","",TRIM(UPPER(CALENDARIO!B238)))</f>
        <v/>
      </c>
      <c r="B232" s="6" t="str">
        <f t="shared" si="32"/>
        <v/>
      </c>
      <c r="C232" s="17" t="str">
        <f t="shared" si="33"/>
        <v/>
      </c>
      <c r="D232" t="str">
        <f t="shared" si="34"/>
        <v/>
      </c>
      <c r="E232" s="17" t="str">
        <f t="shared" si="35"/>
        <v/>
      </c>
      <c r="F232" s="17">
        <f t="shared" si="36"/>
        <v>0</v>
      </c>
      <c r="G232" s="17">
        <f t="shared" si="37"/>
        <v>0</v>
      </c>
      <c r="H232" s="17">
        <f t="shared" si="39"/>
        <v>0</v>
      </c>
      <c r="I232" s="17" t="str">
        <f t="shared" si="38"/>
        <v/>
      </c>
      <c r="J232" s="17">
        <f t="shared" si="40"/>
        <v>0</v>
      </c>
      <c r="K232" s="17" t="str">
        <f>IF(OR($A232="",ISERROR(VLOOKUP($A232,$A$5:$B231,2,FALSE))),"",VLOOKUP($A232,$A$5:$B231,2,FALSE))</f>
        <v/>
      </c>
    </row>
    <row r="233" spans="1:11" x14ac:dyDescent="0.15">
      <c r="A233" t="str">
        <f>IF(CALENDARIO!B239="","",TRIM(UPPER(CALENDARIO!B239)))</f>
        <v/>
      </c>
      <c r="B233" s="6" t="str">
        <f t="shared" si="32"/>
        <v/>
      </c>
      <c r="C233" s="17" t="str">
        <f t="shared" si="33"/>
        <v/>
      </c>
      <c r="D233" t="str">
        <f t="shared" si="34"/>
        <v/>
      </c>
      <c r="E233" s="17" t="str">
        <f t="shared" si="35"/>
        <v/>
      </c>
      <c r="F233" s="17">
        <f t="shared" si="36"/>
        <v>0</v>
      </c>
      <c r="G233" s="17">
        <f t="shared" si="37"/>
        <v>0</v>
      </c>
      <c r="H233" s="17">
        <f t="shared" si="39"/>
        <v>0</v>
      </c>
      <c r="I233" s="17" t="str">
        <f t="shared" si="38"/>
        <v/>
      </c>
      <c r="J233" s="17">
        <f t="shared" si="40"/>
        <v>0</v>
      </c>
      <c r="K233" s="17" t="str">
        <f>IF(OR($A233="",ISERROR(VLOOKUP($A233,$A$5:$B232,2,FALSE))),"",VLOOKUP($A233,$A$5:$B232,2,FALSE))</f>
        <v/>
      </c>
    </row>
    <row r="234" spans="1:11" x14ac:dyDescent="0.15">
      <c r="A234" t="str">
        <f>IF(CALENDARIO!B240="","",TRIM(UPPER(CALENDARIO!B240)))</f>
        <v/>
      </c>
      <c r="B234" s="6" t="str">
        <f t="shared" si="32"/>
        <v/>
      </c>
      <c r="C234" s="17" t="str">
        <f t="shared" si="33"/>
        <v/>
      </c>
      <c r="D234" t="str">
        <f t="shared" si="34"/>
        <v/>
      </c>
      <c r="E234" s="17" t="str">
        <f t="shared" si="35"/>
        <v/>
      </c>
      <c r="F234" s="17">
        <f t="shared" si="36"/>
        <v>0</v>
      </c>
      <c r="G234" s="17">
        <f t="shared" si="37"/>
        <v>0</v>
      </c>
      <c r="H234" s="17">
        <f t="shared" si="39"/>
        <v>0</v>
      </c>
      <c r="I234" s="17" t="str">
        <f t="shared" si="38"/>
        <v/>
      </c>
      <c r="J234" s="17">
        <f t="shared" si="40"/>
        <v>0</v>
      </c>
      <c r="K234" s="17" t="str">
        <f>IF(OR($A234="",ISERROR(VLOOKUP($A234,$A$5:$B233,2,FALSE))),"",VLOOKUP($A234,$A$5:$B233,2,FALSE))</f>
        <v/>
      </c>
    </row>
    <row r="235" spans="1:11" x14ac:dyDescent="0.15">
      <c r="A235" t="str">
        <f>IF(CALENDARIO!B241="","",TRIM(UPPER(CALENDARIO!B241)))</f>
        <v/>
      </c>
      <c r="B235" s="6" t="str">
        <f t="shared" si="32"/>
        <v/>
      </c>
      <c r="C235" s="17" t="str">
        <f t="shared" si="33"/>
        <v/>
      </c>
      <c r="D235" t="str">
        <f t="shared" si="34"/>
        <v/>
      </c>
      <c r="E235" s="17" t="str">
        <f t="shared" si="35"/>
        <v/>
      </c>
      <c r="F235" s="17">
        <f t="shared" si="36"/>
        <v>0</v>
      </c>
      <c r="G235" s="17">
        <f t="shared" si="37"/>
        <v>0</v>
      </c>
      <c r="H235" s="17">
        <f t="shared" si="39"/>
        <v>0</v>
      </c>
      <c r="I235" s="17" t="str">
        <f t="shared" si="38"/>
        <v/>
      </c>
      <c r="J235" s="17">
        <f t="shared" si="40"/>
        <v>0</v>
      </c>
      <c r="K235" s="17" t="str">
        <f>IF(OR($A235="",ISERROR(VLOOKUP($A235,$A$5:$B234,2,FALSE))),"",VLOOKUP($A235,$A$5:$B234,2,FALSE))</f>
        <v/>
      </c>
    </row>
    <row r="236" spans="1:11" x14ac:dyDescent="0.15">
      <c r="A236" t="str">
        <f>IF(CALENDARIO!B242="","",TRIM(UPPER(CALENDARIO!B242)))</f>
        <v/>
      </c>
      <c r="B236" s="6" t="str">
        <f t="shared" si="32"/>
        <v/>
      </c>
      <c r="C236" s="17" t="str">
        <f t="shared" si="33"/>
        <v/>
      </c>
      <c r="D236" t="str">
        <f t="shared" si="34"/>
        <v/>
      </c>
      <c r="E236" s="17" t="str">
        <f t="shared" si="35"/>
        <v/>
      </c>
      <c r="F236" s="17">
        <f t="shared" si="36"/>
        <v>0</v>
      </c>
      <c r="G236" s="17">
        <f t="shared" si="37"/>
        <v>0</v>
      </c>
      <c r="H236" s="17">
        <f t="shared" si="39"/>
        <v>0</v>
      </c>
      <c r="I236" s="17" t="str">
        <f t="shared" si="38"/>
        <v/>
      </c>
      <c r="J236" s="17">
        <f t="shared" si="40"/>
        <v>0</v>
      </c>
      <c r="K236" s="17" t="str">
        <f>IF(OR($A236="",ISERROR(VLOOKUP($A236,$A$5:$B235,2,FALSE))),"",VLOOKUP($A236,$A$5:$B235,2,FALSE))</f>
        <v/>
      </c>
    </row>
    <row r="237" spans="1:11" x14ac:dyDescent="0.15">
      <c r="A237" t="str">
        <f>IF(CALENDARIO!B243="","",TRIM(UPPER(CALENDARIO!B243)))</f>
        <v/>
      </c>
      <c r="B237" s="6" t="str">
        <f t="shared" si="32"/>
        <v/>
      </c>
      <c r="C237" s="17" t="str">
        <f t="shared" si="33"/>
        <v/>
      </c>
      <c r="D237" t="str">
        <f t="shared" si="34"/>
        <v/>
      </c>
      <c r="E237" s="17" t="str">
        <f t="shared" si="35"/>
        <v/>
      </c>
      <c r="F237" s="17">
        <f t="shared" si="36"/>
        <v>0</v>
      </c>
      <c r="G237" s="17">
        <f t="shared" si="37"/>
        <v>0</v>
      </c>
      <c r="H237" s="17">
        <f t="shared" si="39"/>
        <v>0</v>
      </c>
      <c r="I237" s="17" t="str">
        <f t="shared" si="38"/>
        <v/>
      </c>
      <c r="J237" s="17">
        <f t="shared" si="40"/>
        <v>0</v>
      </c>
      <c r="K237" s="17" t="str">
        <f>IF(OR($A237="",ISERROR(VLOOKUP($A237,$A$5:$B236,2,FALSE))),"",VLOOKUP($A237,$A$5:$B236,2,FALSE))</f>
        <v/>
      </c>
    </row>
    <row r="238" spans="1:11" x14ac:dyDescent="0.15">
      <c r="A238" t="str">
        <f>IF(CALENDARIO!B244="","",TRIM(UPPER(CALENDARIO!B244)))</f>
        <v/>
      </c>
      <c r="B238" s="6" t="str">
        <f t="shared" si="32"/>
        <v/>
      </c>
      <c r="C238" s="17" t="str">
        <f t="shared" si="33"/>
        <v/>
      </c>
      <c r="D238" t="str">
        <f t="shared" si="34"/>
        <v/>
      </c>
      <c r="E238" s="17" t="str">
        <f t="shared" si="35"/>
        <v/>
      </c>
      <c r="F238" s="17">
        <f t="shared" si="36"/>
        <v>0</v>
      </c>
      <c r="G238" s="17">
        <f t="shared" si="37"/>
        <v>0</v>
      </c>
      <c r="H238" s="17">
        <f t="shared" si="39"/>
        <v>0</v>
      </c>
      <c r="I238" s="17" t="str">
        <f t="shared" si="38"/>
        <v/>
      </c>
      <c r="J238" s="17">
        <f t="shared" si="40"/>
        <v>0</v>
      </c>
      <c r="K238" s="17" t="str">
        <f>IF(OR($A238="",ISERROR(VLOOKUP($A238,$A$5:$B237,2,FALSE))),"",VLOOKUP($A238,$A$5:$B237,2,FALSE))</f>
        <v/>
      </c>
    </row>
    <row r="239" spans="1:11" x14ac:dyDescent="0.15">
      <c r="A239" t="str">
        <f>IF(CALENDARIO!B245="","",TRIM(UPPER(CALENDARIO!B245)))</f>
        <v/>
      </c>
      <c r="B239" s="6" t="str">
        <f t="shared" si="32"/>
        <v/>
      </c>
      <c r="C239" s="17" t="str">
        <f t="shared" si="33"/>
        <v/>
      </c>
      <c r="D239" t="str">
        <f t="shared" si="34"/>
        <v/>
      </c>
      <c r="E239" s="17" t="str">
        <f t="shared" si="35"/>
        <v/>
      </c>
      <c r="F239" s="17">
        <f t="shared" si="36"/>
        <v>0</v>
      </c>
      <c r="G239" s="17">
        <f t="shared" si="37"/>
        <v>0</v>
      </c>
      <c r="H239" s="17">
        <f t="shared" si="39"/>
        <v>0</v>
      </c>
      <c r="I239" s="17" t="str">
        <f t="shared" si="38"/>
        <v/>
      </c>
      <c r="J239" s="17">
        <f t="shared" si="40"/>
        <v>0</v>
      </c>
      <c r="K239" s="17" t="str">
        <f>IF(OR($A239="",ISERROR(VLOOKUP($A239,$A$5:$B238,2,FALSE))),"",VLOOKUP($A239,$A$5:$B238,2,FALSE))</f>
        <v/>
      </c>
    </row>
    <row r="240" spans="1:11" x14ac:dyDescent="0.15">
      <c r="A240" t="str">
        <f>IF(CALENDARIO!B246="","",TRIM(UPPER(CALENDARIO!B246)))</f>
        <v/>
      </c>
      <c r="B240" s="6" t="str">
        <f t="shared" si="32"/>
        <v/>
      </c>
      <c r="C240" s="17" t="str">
        <f t="shared" si="33"/>
        <v/>
      </c>
      <c r="D240" t="str">
        <f t="shared" si="34"/>
        <v/>
      </c>
      <c r="E240" s="17" t="str">
        <f t="shared" si="35"/>
        <v/>
      </c>
      <c r="F240" s="17">
        <f t="shared" si="36"/>
        <v>0</v>
      </c>
      <c r="G240" s="17">
        <f t="shared" si="37"/>
        <v>0</v>
      </c>
      <c r="H240" s="17">
        <f t="shared" si="39"/>
        <v>0</v>
      </c>
      <c r="I240" s="17" t="str">
        <f t="shared" si="38"/>
        <v/>
      </c>
      <c r="J240" s="17">
        <f t="shared" si="40"/>
        <v>0</v>
      </c>
      <c r="K240" s="17" t="str">
        <f>IF(OR($A240="",ISERROR(VLOOKUP($A240,$A$5:$B239,2,FALSE))),"",VLOOKUP($A240,$A$5:$B239,2,FALSE))</f>
        <v/>
      </c>
    </row>
    <row r="241" spans="1:11" x14ac:dyDescent="0.15">
      <c r="A241" t="str">
        <f>IF(CALENDARIO!B247="","",TRIM(UPPER(CALENDARIO!B247)))</f>
        <v/>
      </c>
      <c r="B241" s="6" t="str">
        <f t="shared" si="32"/>
        <v/>
      </c>
      <c r="C241" s="17" t="str">
        <f t="shared" si="33"/>
        <v/>
      </c>
      <c r="D241" t="str">
        <f t="shared" si="34"/>
        <v/>
      </c>
      <c r="E241" s="17" t="str">
        <f t="shared" si="35"/>
        <v/>
      </c>
      <c r="F241" s="17">
        <f t="shared" si="36"/>
        <v>0</v>
      </c>
      <c r="G241" s="17">
        <f t="shared" si="37"/>
        <v>0</v>
      </c>
      <c r="H241" s="17">
        <f t="shared" si="39"/>
        <v>0</v>
      </c>
      <c r="I241" s="17" t="str">
        <f t="shared" si="38"/>
        <v/>
      </c>
      <c r="J241" s="17">
        <f t="shared" si="40"/>
        <v>0</v>
      </c>
      <c r="K241" s="17" t="str">
        <f>IF(OR($A241="",ISERROR(VLOOKUP($A241,$A$5:$B240,2,FALSE))),"",VLOOKUP($A241,$A$5:$B240,2,FALSE))</f>
        <v/>
      </c>
    </row>
    <row r="242" spans="1:11" x14ac:dyDescent="0.15">
      <c r="A242" t="str">
        <f>IF(CALENDARIO!B248="","",TRIM(UPPER(CALENDARIO!B248)))</f>
        <v/>
      </c>
      <c r="B242" s="6" t="str">
        <f t="shared" si="32"/>
        <v/>
      </c>
      <c r="C242" s="17" t="str">
        <f t="shared" si="33"/>
        <v/>
      </c>
      <c r="D242" t="str">
        <f t="shared" si="34"/>
        <v/>
      </c>
      <c r="E242" s="17" t="str">
        <f t="shared" si="35"/>
        <v/>
      </c>
      <c r="F242" s="17">
        <f t="shared" si="36"/>
        <v>0</v>
      </c>
      <c r="G242" s="17">
        <f t="shared" si="37"/>
        <v>0</v>
      </c>
      <c r="H242" s="17">
        <f t="shared" si="39"/>
        <v>0</v>
      </c>
      <c r="I242" s="17" t="str">
        <f t="shared" si="38"/>
        <v/>
      </c>
      <c r="J242" s="17">
        <f t="shared" si="40"/>
        <v>0</v>
      </c>
      <c r="K242" s="17" t="str">
        <f>IF(OR($A242="",ISERROR(VLOOKUP($A242,$A$5:$B241,2,FALSE))),"",VLOOKUP($A242,$A$5:$B241,2,FALSE))</f>
        <v/>
      </c>
    </row>
    <row r="243" spans="1:11" x14ac:dyDescent="0.15">
      <c r="A243" t="str">
        <f>IF(CALENDARIO!B249="","",TRIM(UPPER(CALENDARIO!B249)))</f>
        <v/>
      </c>
      <c r="B243" s="6" t="str">
        <f t="shared" si="32"/>
        <v/>
      </c>
      <c r="C243" s="17" t="str">
        <f t="shared" si="33"/>
        <v/>
      </c>
      <c r="D243" t="str">
        <f t="shared" si="34"/>
        <v/>
      </c>
      <c r="E243" s="17" t="str">
        <f t="shared" si="35"/>
        <v/>
      </c>
      <c r="F243" s="17">
        <f t="shared" si="36"/>
        <v>0</v>
      </c>
      <c r="G243" s="17">
        <f t="shared" si="37"/>
        <v>0</v>
      </c>
      <c r="H243" s="17">
        <f t="shared" si="39"/>
        <v>0</v>
      </c>
      <c r="I243" s="17" t="str">
        <f t="shared" si="38"/>
        <v/>
      </c>
      <c r="J243" s="17">
        <f t="shared" si="40"/>
        <v>0</v>
      </c>
      <c r="K243" s="17" t="str">
        <f>IF(OR($A243="",ISERROR(VLOOKUP($A243,$A$5:$B242,2,FALSE))),"",VLOOKUP($A243,$A$5:$B242,2,FALSE))</f>
        <v/>
      </c>
    </row>
    <row r="244" spans="1:11" x14ac:dyDescent="0.15">
      <c r="A244" t="str">
        <f>IF(CALENDARIO!B250="","",TRIM(UPPER(CALENDARIO!B250)))</f>
        <v/>
      </c>
      <c r="B244" s="6" t="str">
        <f t="shared" si="32"/>
        <v/>
      </c>
      <c r="C244" s="17" t="str">
        <f t="shared" si="33"/>
        <v/>
      </c>
      <c r="D244" t="str">
        <f t="shared" si="34"/>
        <v/>
      </c>
      <c r="E244" s="17" t="str">
        <f t="shared" si="35"/>
        <v/>
      </c>
      <c r="F244" s="17">
        <f t="shared" si="36"/>
        <v>0</v>
      </c>
      <c r="G244" s="17">
        <f t="shared" si="37"/>
        <v>0</v>
      </c>
      <c r="H244" s="17">
        <f t="shared" si="39"/>
        <v>0</v>
      </c>
      <c r="I244" s="17" t="str">
        <f t="shared" si="38"/>
        <v/>
      </c>
      <c r="J244" s="17">
        <f t="shared" si="40"/>
        <v>0</v>
      </c>
      <c r="K244" s="17" t="str">
        <f>IF(OR($A244="",ISERROR(VLOOKUP($A244,$A$5:$B243,2,FALSE))),"",VLOOKUP($A244,$A$5:$B243,2,FALSE))</f>
        <v/>
      </c>
    </row>
    <row r="245" spans="1:11" x14ac:dyDescent="0.15">
      <c r="A245" t="str">
        <f>IF(CALENDARIO!B251="","",TRIM(UPPER(CALENDARIO!B251)))</f>
        <v/>
      </c>
      <c r="B245" s="6" t="str">
        <f t="shared" si="32"/>
        <v/>
      </c>
      <c r="C245" s="17" t="str">
        <f t="shared" si="33"/>
        <v/>
      </c>
      <c r="D245" t="str">
        <f t="shared" si="34"/>
        <v/>
      </c>
      <c r="E245" s="17" t="str">
        <f t="shared" si="35"/>
        <v/>
      </c>
      <c r="F245" s="17">
        <f t="shared" si="36"/>
        <v>0</v>
      </c>
      <c r="G245" s="17">
        <f t="shared" si="37"/>
        <v>0</v>
      </c>
      <c r="H245" s="17">
        <f t="shared" si="39"/>
        <v>0</v>
      </c>
      <c r="I245" s="17" t="str">
        <f t="shared" si="38"/>
        <v/>
      </c>
      <c r="J245" s="17">
        <f t="shared" si="40"/>
        <v>0</v>
      </c>
      <c r="K245" s="17" t="str">
        <f>IF(OR($A245="",ISERROR(VLOOKUP($A245,$A$5:$B244,2,FALSE))),"",VLOOKUP($A245,$A$5:$B244,2,FALSE))</f>
        <v/>
      </c>
    </row>
    <row r="246" spans="1:11" x14ac:dyDescent="0.15">
      <c r="A246" t="str">
        <f>IF(CALENDARIO!B252="","",TRIM(UPPER(CALENDARIO!B252)))</f>
        <v/>
      </c>
      <c r="B246" s="6" t="str">
        <f t="shared" si="32"/>
        <v/>
      </c>
      <c r="C246" s="17" t="str">
        <f t="shared" si="33"/>
        <v/>
      </c>
      <c r="D246" t="str">
        <f t="shared" si="34"/>
        <v/>
      </c>
      <c r="E246" s="17" t="str">
        <f t="shared" si="35"/>
        <v/>
      </c>
      <c r="F246" s="17">
        <f t="shared" si="36"/>
        <v>0</v>
      </c>
      <c r="G246" s="17">
        <f t="shared" si="37"/>
        <v>0</v>
      </c>
      <c r="H246" s="17">
        <f t="shared" si="39"/>
        <v>0</v>
      </c>
      <c r="I246" s="17" t="str">
        <f t="shared" si="38"/>
        <v/>
      </c>
      <c r="J246" s="17">
        <f t="shared" si="40"/>
        <v>0</v>
      </c>
      <c r="K246" s="17" t="str">
        <f>IF(OR($A246="",ISERROR(VLOOKUP($A246,$A$5:$B245,2,FALSE))),"",VLOOKUP($A246,$A$5:$B245,2,FALSE))</f>
        <v/>
      </c>
    </row>
    <row r="247" spans="1:11" x14ac:dyDescent="0.15">
      <c r="A247" t="str">
        <f>IF(CALENDARIO!B253="","",TRIM(UPPER(CALENDARIO!B253)))</f>
        <v/>
      </c>
      <c r="B247" s="6" t="str">
        <f t="shared" si="32"/>
        <v/>
      </c>
      <c r="C247" s="17" t="str">
        <f t="shared" si="33"/>
        <v/>
      </c>
      <c r="D247" t="str">
        <f t="shared" si="34"/>
        <v/>
      </c>
      <c r="E247" s="17" t="str">
        <f t="shared" si="35"/>
        <v/>
      </c>
      <c r="F247" s="17">
        <f t="shared" si="36"/>
        <v>0</v>
      </c>
      <c r="G247" s="17">
        <f t="shared" si="37"/>
        <v>0</v>
      </c>
      <c r="H247" s="17">
        <f t="shared" si="39"/>
        <v>0</v>
      </c>
      <c r="I247" s="17" t="str">
        <f t="shared" si="38"/>
        <v/>
      </c>
      <c r="J247" s="17">
        <f t="shared" si="40"/>
        <v>0</v>
      </c>
      <c r="K247" s="17" t="str">
        <f>IF(OR($A247="",ISERROR(VLOOKUP($A247,$A$5:$B246,2,FALSE))),"",VLOOKUP($A247,$A$5:$B246,2,FALSE))</f>
        <v/>
      </c>
    </row>
    <row r="248" spans="1:11" x14ac:dyDescent="0.15">
      <c r="A248" t="str">
        <f>IF(CALENDARIO!B254="","",TRIM(UPPER(CALENDARIO!B254)))</f>
        <v/>
      </c>
      <c r="B248" s="6" t="str">
        <f t="shared" si="32"/>
        <v/>
      </c>
      <c r="C248" s="17" t="str">
        <f t="shared" si="33"/>
        <v/>
      </c>
      <c r="D248" t="str">
        <f t="shared" si="34"/>
        <v/>
      </c>
      <c r="E248" s="17" t="str">
        <f t="shared" si="35"/>
        <v/>
      </c>
      <c r="F248" s="17">
        <f t="shared" si="36"/>
        <v>0</v>
      </c>
      <c r="G248" s="17">
        <f t="shared" si="37"/>
        <v>0</v>
      </c>
      <c r="H248" s="17">
        <f t="shared" si="39"/>
        <v>0</v>
      </c>
      <c r="I248" s="17" t="str">
        <f t="shared" si="38"/>
        <v/>
      </c>
      <c r="J248" s="17">
        <f t="shared" si="40"/>
        <v>0</v>
      </c>
      <c r="K248" s="17" t="str">
        <f>IF(OR($A248="",ISERROR(VLOOKUP($A248,$A$5:$B247,2,FALSE))),"",VLOOKUP($A248,$A$5:$B247,2,FALSE))</f>
        <v/>
      </c>
    </row>
    <row r="249" spans="1:11" x14ac:dyDescent="0.15">
      <c r="A249" t="str">
        <f>IF(CALENDARIO!B255="","",TRIM(UPPER(CALENDARIO!B255)))</f>
        <v/>
      </c>
      <c r="B249" s="6" t="str">
        <f t="shared" si="32"/>
        <v/>
      </c>
      <c r="C249" s="17" t="str">
        <f t="shared" si="33"/>
        <v/>
      </c>
      <c r="D249" t="str">
        <f t="shared" si="34"/>
        <v/>
      </c>
      <c r="E249" s="17" t="str">
        <f t="shared" si="35"/>
        <v/>
      </c>
      <c r="F249" s="17">
        <f t="shared" si="36"/>
        <v>0</v>
      </c>
      <c r="G249" s="17">
        <f t="shared" si="37"/>
        <v>0</v>
      </c>
      <c r="H249" s="17">
        <f t="shared" si="39"/>
        <v>0</v>
      </c>
      <c r="I249" s="17" t="str">
        <f t="shared" si="38"/>
        <v/>
      </c>
      <c r="J249" s="17">
        <f t="shared" si="40"/>
        <v>0</v>
      </c>
      <c r="K249" s="17" t="str">
        <f>IF(OR($A249="",ISERROR(VLOOKUP($A249,$A$5:$B248,2,FALSE))),"",VLOOKUP($A249,$A$5:$B248,2,FALSE))</f>
        <v/>
      </c>
    </row>
    <row r="250" spans="1:11" x14ac:dyDescent="0.15">
      <c r="A250" t="str">
        <f>IF(CALENDARIO!B256="","",TRIM(UPPER(CALENDARIO!B256)))</f>
        <v/>
      </c>
      <c r="B250" s="6" t="str">
        <f t="shared" si="32"/>
        <v/>
      </c>
      <c r="C250" s="17" t="str">
        <f t="shared" si="33"/>
        <v/>
      </c>
      <c r="D250" t="str">
        <f t="shared" si="34"/>
        <v/>
      </c>
      <c r="E250" s="17" t="str">
        <f t="shared" si="35"/>
        <v/>
      </c>
      <c r="F250" s="17">
        <f t="shared" si="36"/>
        <v>0</v>
      </c>
      <c r="G250" s="17">
        <f t="shared" si="37"/>
        <v>0</v>
      </c>
      <c r="H250" s="17">
        <f t="shared" si="39"/>
        <v>0</v>
      </c>
      <c r="I250" s="17" t="str">
        <f t="shared" si="38"/>
        <v/>
      </c>
      <c r="J250" s="17">
        <f t="shared" si="40"/>
        <v>0</v>
      </c>
      <c r="K250" s="17" t="str">
        <f>IF(OR($A250="",ISERROR(VLOOKUP($A250,$A$5:$B249,2,FALSE))),"",VLOOKUP($A250,$A$5:$B249,2,FALSE))</f>
        <v/>
      </c>
    </row>
    <row r="251" spans="1:11" x14ac:dyDescent="0.15">
      <c r="A251" t="str">
        <f>IF(CALENDARIO!B257="","",TRIM(UPPER(CALENDARIO!B257)))</f>
        <v/>
      </c>
      <c r="B251" s="6" t="str">
        <f t="shared" si="32"/>
        <v/>
      </c>
      <c r="C251" s="17" t="str">
        <f t="shared" si="33"/>
        <v/>
      </c>
      <c r="D251" t="str">
        <f t="shared" si="34"/>
        <v/>
      </c>
      <c r="E251" s="17" t="str">
        <f t="shared" si="35"/>
        <v/>
      </c>
      <c r="F251" s="17">
        <f t="shared" si="36"/>
        <v>0</v>
      </c>
      <c r="G251" s="17">
        <f t="shared" si="37"/>
        <v>0</v>
      </c>
      <c r="H251" s="17">
        <f t="shared" si="39"/>
        <v>0</v>
      </c>
      <c r="I251" s="17" t="str">
        <f t="shared" si="38"/>
        <v/>
      </c>
      <c r="J251" s="17">
        <f t="shared" si="40"/>
        <v>0</v>
      </c>
      <c r="K251" s="17" t="str">
        <f>IF(OR($A251="",ISERROR(VLOOKUP($A251,$A$5:$B250,2,FALSE))),"",VLOOKUP($A251,$A$5:$B250,2,FALSE))</f>
        <v/>
      </c>
    </row>
    <row r="252" spans="1:11" x14ac:dyDescent="0.15">
      <c r="A252" t="str">
        <f>IF(CALENDARIO!B258="","",TRIM(UPPER(CALENDARIO!B258)))</f>
        <v/>
      </c>
      <c r="B252" s="6" t="str">
        <f t="shared" si="32"/>
        <v/>
      </c>
      <c r="C252" s="17" t="str">
        <f t="shared" si="33"/>
        <v/>
      </c>
      <c r="D252" t="str">
        <f t="shared" si="34"/>
        <v/>
      </c>
      <c r="E252" s="17" t="str">
        <f t="shared" si="35"/>
        <v/>
      </c>
      <c r="F252" s="17">
        <f t="shared" si="36"/>
        <v>0</v>
      </c>
      <c r="G252" s="17">
        <f t="shared" si="37"/>
        <v>0</v>
      </c>
      <c r="H252" s="17">
        <f t="shared" si="39"/>
        <v>0</v>
      </c>
      <c r="I252" s="17" t="str">
        <f t="shared" si="38"/>
        <v/>
      </c>
      <c r="J252" s="17">
        <f t="shared" si="40"/>
        <v>0</v>
      </c>
      <c r="K252" s="17" t="str">
        <f>IF(OR($A252="",ISERROR(VLOOKUP($A252,$A$5:$B251,2,FALSE))),"",VLOOKUP($A252,$A$5:$B251,2,FALSE))</f>
        <v/>
      </c>
    </row>
    <row r="253" spans="1:11" x14ac:dyDescent="0.15">
      <c r="A253" t="str">
        <f>IF(CALENDARIO!B259="","",TRIM(UPPER(CALENDARIO!B259)))</f>
        <v/>
      </c>
      <c r="B253" s="6" t="str">
        <f t="shared" si="32"/>
        <v/>
      </c>
      <c r="C253" s="17" t="str">
        <f t="shared" si="33"/>
        <v/>
      </c>
      <c r="D253" t="str">
        <f t="shared" si="34"/>
        <v/>
      </c>
      <c r="E253" s="17" t="str">
        <f t="shared" si="35"/>
        <v/>
      </c>
      <c r="F253" s="17">
        <f t="shared" si="36"/>
        <v>0</v>
      </c>
      <c r="G253" s="17">
        <f t="shared" si="37"/>
        <v>0</v>
      </c>
      <c r="H253" s="17">
        <f t="shared" si="39"/>
        <v>0</v>
      </c>
      <c r="I253" s="17" t="str">
        <f t="shared" si="38"/>
        <v/>
      </c>
      <c r="J253" s="17">
        <f t="shared" si="40"/>
        <v>0</v>
      </c>
      <c r="K253" s="17" t="str">
        <f>IF(OR($A253="",ISERROR(VLOOKUP($A253,$A$5:$B252,2,FALSE))),"",VLOOKUP($A253,$A$5:$B252,2,FALSE))</f>
        <v/>
      </c>
    </row>
    <row r="254" spans="1:11" x14ac:dyDescent="0.15">
      <c r="A254" t="str">
        <f>IF(CALENDARIO!B260="","",TRIM(UPPER(CALENDARIO!B260)))</f>
        <v/>
      </c>
      <c r="B254" s="6" t="str">
        <f t="shared" si="32"/>
        <v/>
      </c>
      <c r="C254" s="17" t="str">
        <f t="shared" si="33"/>
        <v/>
      </c>
      <c r="D254" t="str">
        <f t="shared" si="34"/>
        <v/>
      </c>
      <c r="E254" s="17" t="str">
        <f t="shared" si="35"/>
        <v/>
      </c>
      <c r="F254" s="17">
        <f t="shared" si="36"/>
        <v>0</v>
      </c>
      <c r="G254" s="17">
        <f t="shared" si="37"/>
        <v>0</v>
      </c>
      <c r="H254" s="17">
        <f t="shared" si="39"/>
        <v>0</v>
      </c>
      <c r="I254" s="17" t="str">
        <f t="shared" si="38"/>
        <v/>
      </c>
      <c r="J254" s="17">
        <f t="shared" si="40"/>
        <v>0</v>
      </c>
      <c r="K254" s="17" t="str">
        <f>IF(OR($A254="",ISERROR(VLOOKUP($A254,$A$5:$B253,2,FALSE))),"",VLOOKUP($A254,$A$5:$B253,2,FALSE))</f>
        <v/>
      </c>
    </row>
    <row r="255" spans="1:11" x14ac:dyDescent="0.15">
      <c r="A255" t="str">
        <f>IF(CALENDARIO!B261="","",TRIM(UPPER(CALENDARIO!B261)))</f>
        <v/>
      </c>
      <c r="B255" s="6" t="str">
        <f t="shared" si="32"/>
        <v/>
      </c>
      <c r="C255" s="17" t="str">
        <f t="shared" si="33"/>
        <v/>
      </c>
      <c r="D255" t="str">
        <f t="shared" si="34"/>
        <v/>
      </c>
      <c r="E255" s="17" t="str">
        <f t="shared" si="35"/>
        <v/>
      </c>
      <c r="F255" s="17">
        <f t="shared" si="36"/>
        <v>0</v>
      </c>
      <c r="G255" s="17">
        <f t="shared" si="37"/>
        <v>0</v>
      </c>
      <c r="H255" s="17">
        <f t="shared" si="39"/>
        <v>0</v>
      </c>
      <c r="I255" s="17" t="str">
        <f t="shared" si="38"/>
        <v/>
      </c>
      <c r="J255" s="17">
        <f t="shared" si="40"/>
        <v>0</v>
      </c>
      <c r="K255" s="17" t="str">
        <f>IF(OR($A255="",ISERROR(VLOOKUP($A255,$A$5:$B254,2,FALSE))),"",VLOOKUP($A255,$A$5:$B254,2,FALSE))</f>
        <v/>
      </c>
    </row>
    <row r="256" spans="1:11" x14ac:dyDescent="0.15">
      <c r="A256" t="str">
        <f>IF(CALENDARIO!B262="","",TRIM(UPPER(CALENDARIO!B262)))</f>
        <v/>
      </c>
      <c r="B256" s="6" t="str">
        <f t="shared" si="32"/>
        <v/>
      </c>
      <c r="C256" s="17" t="str">
        <f t="shared" si="33"/>
        <v/>
      </c>
      <c r="D256" t="str">
        <f t="shared" si="34"/>
        <v/>
      </c>
      <c r="E256" s="17" t="str">
        <f t="shared" si="35"/>
        <v/>
      </c>
      <c r="F256" s="17">
        <f t="shared" si="36"/>
        <v>0</v>
      </c>
      <c r="G256" s="17">
        <f t="shared" si="37"/>
        <v>0</v>
      </c>
      <c r="H256" s="17">
        <f t="shared" si="39"/>
        <v>0</v>
      </c>
      <c r="I256" s="17" t="str">
        <f t="shared" si="38"/>
        <v/>
      </c>
      <c r="J256" s="17">
        <f t="shared" si="40"/>
        <v>0</v>
      </c>
      <c r="K256" s="17" t="str">
        <f>IF(OR($A256="",ISERROR(VLOOKUP($A256,$A$5:$B255,2,FALSE))),"",VLOOKUP($A256,$A$5:$B255,2,FALSE))</f>
        <v/>
      </c>
    </row>
    <row r="257" spans="1:11" x14ac:dyDescent="0.15">
      <c r="A257" t="str">
        <f>IF(CALENDARIO!B263="","",TRIM(UPPER(CALENDARIO!B263)))</f>
        <v/>
      </c>
      <c r="B257" s="6" t="str">
        <f t="shared" si="32"/>
        <v/>
      </c>
      <c r="C257" s="17" t="str">
        <f t="shared" si="33"/>
        <v/>
      </c>
      <c r="D257" t="str">
        <f t="shared" si="34"/>
        <v/>
      </c>
      <c r="E257" s="17" t="str">
        <f t="shared" si="35"/>
        <v/>
      </c>
      <c r="F257" s="17">
        <f t="shared" si="36"/>
        <v>0</v>
      </c>
      <c r="G257" s="17">
        <f t="shared" si="37"/>
        <v>0</v>
      </c>
      <c r="H257" s="17">
        <f t="shared" si="39"/>
        <v>0</v>
      </c>
      <c r="I257" s="17" t="str">
        <f t="shared" si="38"/>
        <v/>
      </c>
      <c r="J257" s="17">
        <f t="shared" si="40"/>
        <v>0</v>
      </c>
      <c r="K257" s="17" t="str">
        <f>IF(OR($A257="",ISERROR(VLOOKUP($A257,$A$5:$B256,2,FALSE))),"",VLOOKUP($A257,$A$5:$B256,2,FALSE))</f>
        <v/>
      </c>
    </row>
    <row r="258" spans="1:11" x14ac:dyDescent="0.15">
      <c r="A258" t="str">
        <f>IF(CALENDARIO!B264="","",TRIM(UPPER(CALENDARIO!B264)))</f>
        <v/>
      </c>
      <c r="B258" s="6" t="str">
        <f t="shared" si="32"/>
        <v/>
      </c>
      <c r="C258" s="17" t="str">
        <f t="shared" si="33"/>
        <v/>
      </c>
      <c r="D258" t="str">
        <f t="shared" si="34"/>
        <v/>
      </c>
      <c r="E258" s="17" t="str">
        <f t="shared" si="35"/>
        <v/>
      </c>
      <c r="F258" s="17">
        <f t="shared" si="36"/>
        <v>0</v>
      </c>
      <c r="G258" s="17">
        <f t="shared" si="37"/>
        <v>0</v>
      </c>
      <c r="H258" s="17">
        <f t="shared" si="39"/>
        <v>0</v>
      </c>
      <c r="I258" s="17" t="str">
        <f t="shared" si="38"/>
        <v/>
      </c>
      <c r="J258" s="17">
        <f t="shared" si="40"/>
        <v>0</v>
      </c>
      <c r="K258" s="17" t="str">
        <f>IF(OR($A258="",ISERROR(VLOOKUP($A258,$A$5:$B257,2,FALSE))),"",VLOOKUP($A258,$A$5:$B257,2,FALSE))</f>
        <v/>
      </c>
    </row>
    <row r="259" spans="1:11" x14ac:dyDescent="0.15">
      <c r="A259" t="str">
        <f>IF(CALENDARIO!B265="","",TRIM(UPPER(CALENDARIO!B265)))</f>
        <v/>
      </c>
      <c r="B259" s="6" t="str">
        <f t="shared" si="32"/>
        <v/>
      </c>
      <c r="C259" s="17" t="str">
        <f t="shared" si="33"/>
        <v/>
      </c>
      <c r="D259" t="str">
        <f t="shared" si="34"/>
        <v/>
      </c>
      <c r="E259" s="17" t="str">
        <f t="shared" si="35"/>
        <v/>
      </c>
      <c r="F259" s="17">
        <f t="shared" si="36"/>
        <v>0</v>
      </c>
      <c r="G259" s="17">
        <f t="shared" si="37"/>
        <v>0</v>
      </c>
      <c r="H259" s="17">
        <f t="shared" si="39"/>
        <v>0</v>
      </c>
      <c r="I259" s="17" t="str">
        <f t="shared" si="38"/>
        <v/>
      </c>
      <c r="J259" s="17">
        <f t="shared" si="40"/>
        <v>0</v>
      </c>
      <c r="K259" s="17" t="str">
        <f>IF(OR($A259="",ISERROR(VLOOKUP($A259,$A$5:$B258,2,FALSE))),"",VLOOKUP($A259,$A$5:$B258,2,FALSE))</f>
        <v/>
      </c>
    </row>
    <row r="260" spans="1:11" x14ac:dyDescent="0.15">
      <c r="A260" t="str">
        <f>IF(CALENDARIO!B266="","",TRIM(UPPER(CALENDARIO!B266)))</f>
        <v/>
      </c>
      <c r="B260" s="6" t="str">
        <f t="shared" si="32"/>
        <v/>
      </c>
      <c r="C260" s="17" t="str">
        <f t="shared" si="33"/>
        <v/>
      </c>
      <c r="D260" t="str">
        <f t="shared" si="34"/>
        <v/>
      </c>
      <c r="E260" s="17" t="str">
        <f t="shared" si="35"/>
        <v/>
      </c>
      <c r="F260" s="17">
        <f t="shared" si="36"/>
        <v>0</v>
      </c>
      <c r="G260" s="17">
        <f t="shared" si="37"/>
        <v>0</v>
      </c>
      <c r="H260" s="17">
        <f t="shared" si="39"/>
        <v>0</v>
      </c>
      <c r="I260" s="17" t="str">
        <f t="shared" si="38"/>
        <v/>
      </c>
      <c r="J260" s="17">
        <f t="shared" si="40"/>
        <v>0</v>
      </c>
      <c r="K260" s="17" t="str">
        <f>IF(OR($A260="",ISERROR(VLOOKUP($A260,$A$5:$B259,2,FALSE))),"",VLOOKUP($A260,$A$5:$B259,2,FALSE))</f>
        <v/>
      </c>
    </row>
    <row r="261" spans="1:11" x14ac:dyDescent="0.15">
      <c r="A261" t="str">
        <f>IF(CALENDARIO!B267="","",TRIM(UPPER(CALENDARIO!B267)))</f>
        <v/>
      </c>
      <c r="B261" s="6" t="str">
        <f t="shared" si="32"/>
        <v/>
      </c>
      <c r="C261" s="17" t="str">
        <f t="shared" si="33"/>
        <v/>
      </c>
      <c r="D261" t="str">
        <f t="shared" si="34"/>
        <v/>
      </c>
      <c r="E261" s="17" t="str">
        <f t="shared" si="35"/>
        <v/>
      </c>
      <c r="F261" s="17">
        <f t="shared" si="36"/>
        <v>0</v>
      </c>
      <c r="G261" s="17">
        <f t="shared" si="37"/>
        <v>0</v>
      </c>
      <c r="H261" s="17">
        <f t="shared" si="39"/>
        <v>0</v>
      </c>
      <c r="I261" s="17" t="str">
        <f t="shared" si="38"/>
        <v/>
      </c>
      <c r="J261" s="17">
        <f t="shared" si="40"/>
        <v>0</v>
      </c>
      <c r="K261" s="17" t="str">
        <f>IF(OR($A261="",ISERROR(VLOOKUP($A261,$A$5:$B260,2,FALSE))),"",VLOOKUP($A261,$A$5:$B260,2,FALSE))</f>
        <v/>
      </c>
    </row>
    <row r="262" spans="1:11" x14ac:dyDescent="0.15">
      <c r="A262" t="str">
        <f>IF(CALENDARIO!B268="","",TRIM(UPPER(CALENDARIO!B268)))</f>
        <v/>
      </c>
      <c r="B262" s="6" t="str">
        <f t="shared" ref="B262:B325" si="41">IF(A262="","",IF(OR(UPPER(LEFT(A262))="X",UPPER(LEFT(A262))="Y",UPPER(LEFT(A262))="Z"),MID(A262,2,LEN(A262)-2),LEFT(A262,LEN(A262)-1)))</f>
        <v/>
      </c>
      <c r="C262" s="17" t="str">
        <f t="shared" ref="C262:C325" si="42">IF(A262="","",RIGHT(A262,1))</f>
        <v/>
      </c>
      <c r="D262" t="str">
        <f t="shared" ref="D262:D325" si="43">IF(A262="","",IF(UPPER(LEFT(A262))="Y",MOD(VALUE("1"&amp;B262),23),IF(UPPER(LEFT(A262))="Z",MOD(VALUE("2"&amp;B262),23),MOD(B262,23))))</f>
        <v/>
      </c>
      <c r="E262" s="17" t="str">
        <f t="shared" ref="E262:E325" si="44">IF(A262="","",MID("TRWAGMYFPDXBNJZSQVHLCKE",D262+1,1))</f>
        <v/>
      </c>
      <c r="F262" s="17">
        <f t="shared" ref="F262:F325" si="45">IF(AND(A262&lt;&gt;"",C262=E262),1,0)</f>
        <v>0</v>
      </c>
      <c r="G262" s="17">
        <f t="shared" ref="G262:G325" si="46">IF(A262="",0,1)</f>
        <v>0</v>
      </c>
      <c r="H262" s="17">
        <f t="shared" si="39"/>
        <v>0</v>
      </c>
      <c r="I262" s="17" t="str">
        <f t="shared" ref="I262:I325" si="47">IF(A262="","",A262)</f>
        <v/>
      </c>
      <c r="J262" s="17">
        <f t="shared" si="40"/>
        <v>0</v>
      </c>
      <c r="K262" s="17" t="str">
        <f>IF(OR($A262="",ISERROR(VLOOKUP($A262,$A$5:$B261,2,FALSE))),"",VLOOKUP($A262,$A$5:$B261,2,FALSE))</f>
        <v/>
      </c>
    </row>
    <row r="263" spans="1:11" x14ac:dyDescent="0.15">
      <c r="A263" t="str">
        <f>IF(CALENDARIO!B269="","",TRIM(UPPER(CALENDARIO!B269)))</f>
        <v/>
      </c>
      <c r="B263" s="6" t="str">
        <f t="shared" si="41"/>
        <v/>
      </c>
      <c r="C263" s="17" t="str">
        <f t="shared" si="42"/>
        <v/>
      </c>
      <c r="D263" t="str">
        <f t="shared" si="43"/>
        <v/>
      </c>
      <c r="E263" s="17" t="str">
        <f t="shared" si="44"/>
        <v/>
      </c>
      <c r="F263" s="17">
        <f t="shared" si="45"/>
        <v>0</v>
      </c>
      <c r="G263" s="17">
        <f t="shared" si="46"/>
        <v>0</v>
      </c>
      <c r="H263" s="17">
        <f t="shared" ref="H263:H326" si="48">IF(A263="",0,H262+1)</f>
        <v>0</v>
      </c>
      <c r="I263" s="17" t="str">
        <f t="shared" si="47"/>
        <v/>
      </c>
      <c r="J263" s="17">
        <f t="shared" ref="J263:J326" si="49">IF(K263="",0,1)</f>
        <v>0</v>
      </c>
      <c r="K263" s="17" t="str">
        <f>IF(OR($A263="",ISERROR(VLOOKUP($A263,$A$5:$B262,2,FALSE))),"",VLOOKUP($A263,$A$5:$B262,2,FALSE))</f>
        <v/>
      </c>
    </row>
    <row r="264" spans="1:11" x14ac:dyDescent="0.15">
      <c r="A264" t="str">
        <f>IF(CALENDARIO!B270="","",TRIM(UPPER(CALENDARIO!B270)))</f>
        <v/>
      </c>
      <c r="B264" s="6" t="str">
        <f t="shared" si="41"/>
        <v/>
      </c>
      <c r="C264" s="17" t="str">
        <f t="shared" si="42"/>
        <v/>
      </c>
      <c r="D264" t="str">
        <f t="shared" si="43"/>
        <v/>
      </c>
      <c r="E264" s="17" t="str">
        <f t="shared" si="44"/>
        <v/>
      </c>
      <c r="F264" s="17">
        <f t="shared" si="45"/>
        <v>0</v>
      </c>
      <c r="G264" s="17">
        <f t="shared" si="46"/>
        <v>0</v>
      </c>
      <c r="H264" s="17">
        <f t="shared" si="48"/>
        <v>0</v>
      </c>
      <c r="I264" s="17" t="str">
        <f t="shared" si="47"/>
        <v/>
      </c>
      <c r="J264" s="17">
        <f t="shared" si="49"/>
        <v>0</v>
      </c>
      <c r="K264" s="17" t="str">
        <f>IF(OR($A264="",ISERROR(VLOOKUP($A264,$A$5:$B263,2,FALSE))),"",VLOOKUP($A264,$A$5:$B263,2,FALSE))</f>
        <v/>
      </c>
    </row>
    <row r="265" spans="1:11" x14ac:dyDescent="0.15">
      <c r="A265" t="str">
        <f>IF(CALENDARIO!B271="","",TRIM(UPPER(CALENDARIO!B271)))</f>
        <v/>
      </c>
      <c r="B265" s="6" t="str">
        <f t="shared" si="41"/>
        <v/>
      </c>
      <c r="C265" s="17" t="str">
        <f t="shared" si="42"/>
        <v/>
      </c>
      <c r="D265" t="str">
        <f t="shared" si="43"/>
        <v/>
      </c>
      <c r="E265" s="17" t="str">
        <f t="shared" si="44"/>
        <v/>
      </c>
      <c r="F265" s="17">
        <f t="shared" si="45"/>
        <v>0</v>
      </c>
      <c r="G265" s="17">
        <f t="shared" si="46"/>
        <v>0</v>
      </c>
      <c r="H265" s="17">
        <f t="shared" si="48"/>
        <v>0</v>
      </c>
      <c r="I265" s="17" t="str">
        <f t="shared" si="47"/>
        <v/>
      </c>
      <c r="J265" s="17">
        <f t="shared" si="49"/>
        <v>0</v>
      </c>
      <c r="K265" s="17" t="str">
        <f>IF(OR($A265="",ISERROR(VLOOKUP($A265,$A$5:$B264,2,FALSE))),"",VLOOKUP($A265,$A$5:$B264,2,FALSE))</f>
        <v/>
      </c>
    </row>
    <row r="266" spans="1:11" x14ac:dyDescent="0.15">
      <c r="A266" t="str">
        <f>IF(CALENDARIO!B272="","",TRIM(UPPER(CALENDARIO!B272)))</f>
        <v/>
      </c>
      <c r="B266" s="6" t="str">
        <f t="shared" si="41"/>
        <v/>
      </c>
      <c r="C266" s="17" t="str">
        <f t="shared" si="42"/>
        <v/>
      </c>
      <c r="D266" t="str">
        <f t="shared" si="43"/>
        <v/>
      </c>
      <c r="E266" s="17" t="str">
        <f t="shared" si="44"/>
        <v/>
      </c>
      <c r="F266" s="17">
        <f t="shared" si="45"/>
        <v>0</v>
      </c>
      <c r="G266" s="17">
        <f t="shared" si="46"/>
        <v>0</v>
      </c>
      <c r="H266" s="17">
        <f t="shared" si="48"/>
        <v>0</v>
      </c>
      <c r="I266" s="17" t="str">
        <f t="shared" si="47"/>
        <v/>
      </c>
      <c r="J266" s="17">
        <f t="shared" si="49"/>
        <v>0</v>
      </c>
      <c r="K266" s="17" t="str">
        <f>IF(OR($A266="",ISERROR(VLOOKUP($A266,$A$5:$B265,2,FALSE))),"",VLOOKUP($A266,$A$5:$B265,2,FALSE))</f>
        <v/>
      </c>
    </row>
    <row r="267" spans="1:11" x14ac:dyDescent="0.15">
      <c r="A267" t="str">
        <f>IF(CALENDARIO!B273="","",TRIM(UPPER(CALENDARIO!B273)))</f>
        <v/>
      </c>
      <c r="B267" s="6" t="str">
        <f t="shared" si="41"/>
        <v/>
      </c>
      <c r="C267" s="17" t="str">
        <f t="shared" si="42"/>
        <v/>
      </c>
      <c r="D267" t="str">
        <f t="shared" si="43"/>
        <v/>
      </c>
      <c r="E267" s="17" t="str">
        <f t="shared" si="44"/>
        <v/>
      </c>
      <c r="F267" s="17">
        <f t="shared" si="45"/>
        <v>0</v>
      </c>
      <c r="G267" s="17">
        <f t="shared" si="46"/>
        <v>0</v>
      </c>
      <c r="H267" s="17">
        <f t="shared" si="48"/>
        <v>0</v>
      </c>
      <c r="I267" s="17" t="str">
        <f t="shared" si="47"/>
        <v/>
      </c>
      <c r="J267" s="17">
        <f t="shared" si="49"/>
        <v>0</v>
      </c>
      <c r="K267" s="17" t="str">
        <f>IF(OR($A267="",ISERROR(VLOOKUP($A267,$A$5:$B266,2,FALSE))),"",VLOOKUP($A267,$A$5:$B266,2,FALSE))</f>
        <v/>
      </c>
    </row>
    <row r="268" spans="1:11" x14ac:dyDescent="0.15">
      <c r="A268" t="str">
        <f>IF(CALENDARIO!B274="","",TRIM(UPPER(CALENDARIO!B274)))</f>
        <v/>
      </c>
      <c r="B268" s="6" t="str">
        <f t="shared" si="41"/>
        <v/>
      </c>
      <c r="C268" s="17" t="str">
        <f t="shared" si="42"/>
        <v/>
      </c>
      <c r="D268" t="str">
        <f t="shared" si="43"/>
        <v/>
      </c>
      <c r="E268" s="17" t="str">
        <f t="shared" si="44"/>
        <v/>
      </c>
      <c r="F268" s="17">
        <f t="shared" si="45"/>
        <v>0</v>
      </c>
      <c r="G268" s="17">
        <f t="shared" si="46"/>
        <v>0</v>
      </c>
      <c r="H268" s="17">
        <f t="shared" si="48"/>
        <v>0</v>
      </c>
      <c r="I268" s="17" t="str">
        <f t="shared" si="47"/>
        <v/>
      </c>
      <c r="J268" s="17">
        <f t="shared" si="49"/>
        <v>0</v>
      </c>
      <c r="K268" s="17" t="str">
        <f>IF(OR($A268="",ISERROR(VLOOKUP($A268,$A$5:$B267,2,FALSE))),"",VLOOKUP($A268,$A$5:$B267,2,FALSE))</f>
        <v/>
      </c>
    </row>
    <row r="269" spans="1:11" x14ac:dyDescent="0.15">
      <c r="A269" t="str">
        <f>IF(CALENDARIO!B275="","",TRIM(UPPER(CALENDARIO!B275)))</f>
        <v/>
      </c>
      <c r="B269" s="6" t="str">
        <f t="shared" si="41"/>
        <v/>
      </c>
      <c r="C269" s="17" t="str">
        <f t="shared" si="42"/>
        <v/>
      </c>
      <c r="D269" t="str">
        <f t="shared" si="43"/>
        <v/>
      </c>
      <c r="E269" s="17" t="str">
        <f t="shared" si="44"/>
        <v/>
      </c>
      <c r="F269" s="17">
        <f t="shared" si="45"/>
        <v>0</v>
      </c>
      <c r="G269" s="17">
        <f t="shared" si="46"/>
        <v>0</v>
      </c>
      <c r="H269" s="17">
        <f t="shared" si="48"/>
        <v>0</v>
      </c>
      <c r="I269" s="17" t="str">
        <f t="shared" si="47"/>
        <v/>
      </c>
      <c r="J269" s="17">
        <f t="shared" si="49"/>
        <v>0</v>
      </c>
      <c r="K269" s="17" t="str">
        <f>IF(OR($A269="",ISERROR(VLOOKUP($A269,$A$5:$B268,2,FALSE))),"",VLOOKUP($A269,$A$5:$B268,2,FALSE))</f>
        <v/>
      </c>
    </row>
    <row r="270" spans="1:11" x14ac:dyDescent="0.15">
      <c r="A270" t="str">
        <f>IF(CALENDARIO!B276="","",TRIM(UPPER(CALENDARIO!B276)))</f>
        <v/>
      </c>
      <c r="B270" s="6" t="str">
        <f t="shared" si="41"/>
        <v/>
      </c>
      <c r="C270" s="17" t="str">
        <f t="shared" si="42"/>
        <v/>
      </c>
      <c r="D270" t="str">
        <f t="shared" si="43"/>
        <v/>
      </c>
      <c r="E270" s="17" t="str">
        <f t="shared" si="44"/>
        <v/>
      </c>
      <c r="F270" s="17">
        <f t="shared" si="45"/>
        <v>0</v>
      </c>
      <c r="G270" s="17">
        <f t="shared" si="46"/>
        <v>0</v>
      </c>
      <c r="H270" s="17">
        <f t="shared" si="48"/>
        <v>0</v>
      </c>
      <c r="I270" s="17" t="str">
        <f t="shared" si="47"/>
        <v/>
      </c>
      <c r="J270" s="17">
        <f t="shared" si="49"/>
        <v>0</v>
      </c>
      <c r="K270" s="17" t="str">
        <f>IF(OR($A270="",ISERROR(VLOOKUP($A270,$A$5:$B269,2,FALSE))),"",VLOOKUP($A270,$A$5:$B269,2,FALSE))</f>
        <v/>
      </c>
    </row>
    <row r="271" spans="1:11" x14ac:dyDescent="0.15">
      <c r="A271" t="str">
        <f>IF(CALENDARIO!B277="","",TRIM(UPPER(CALENDARIO!B277)))</f>
        <v/>
      </c>
      <c r="B271" s="6" t="str">
        <f t="shared" si="41"/>
        <v/>
      </c>
      <c r="C271" s="17" t="str">
        <f t="shared" si="42"/>
        <v/>
      </c>
      <c r="D271" t="str">
        <f t="shared" si="43"/>
        <v/>
      </c>
      <c r="E271" s="17" t="str">
        <f t="shared" si="44"/>
        <v/>
      </c>
      <c r="F271" s="17">
        <f t="shared" si="45"/>
        <v>0</v>
      </c>
      <c r="G271" s="17">
        <f t="shared" si="46"/>
        <v>0</v>
      </c>
      <c r="H271" s="17">
        <f t="shared" si="48"/>
        <v>0</v>
      </c>
      <c r="I271" s="17" t="str">
        <f t="shared" si="47"/>
        <v/>
      </c>
      <c r="J271" s="17">
        <f t="shared" si="49"/>
        <v>0</v>
      </c>
      <c r="K271" s="17" t="str">
        <f>IF(OR($A271="",ISERROR(VLOOKUP($A271,$A$5:$B270,2,FALSE))),"",VLOOKUP($A271,$A$5:$B270,2,FALSE))</f>
        <v/>
      </c>
    </row>
    <row r="272" spans="1:11" x14ac:dyDescent="0.15">
      <c r="A272" t="str">
        <f>IF(CALENDARIO!B278="","",TRIM(UPPER(CALENDARIO!B278)))</f>
        <v/>
      </c>
      <c r="B272" s="6" t="str">
        <f t="shared" si="41"/>
        <v/>
      </c>
      <c r="C272" s="17" t="str">
        <f t="shared" si="42"/>
        <v/>
      </c>
      <c r="D272" t="str">
        <f t="shared" si="43"/>
        <v/>
      </c>
      <c r="E272" s="17" t="str">
        <f t="shared" si="44"/>
        <v/>
      </c>
      <c r="F272" s="17">
        <f t="shared" si="45"/>
        <v>0</v>
      </c>
      <c r="G272" s="17">
        <f t="shared" si="46"/>
        <v>0</v>
      </c>
      <c r="H272" s="17">
        <f t="shared" si="48"/>
        <v>0</v>
      </c>
      <c r="I272" s="17" t="str">
        <f t="shared" si="47"/>
        <v/>
      </c>
      <c r="J272" s="17">
        <f t="shared" si="49"/>
        <v>0</v>
      </c>
      <c r="K272" s="17" t="str">
        <f>IF(OR($A272="",ISERROR(VLOOKUP($A272,$A$5:$B271,2,FALSE))),"",VLOOKUP($A272,$A$5:$B271,2,FALSE))</f>
        <v/>
      </c>
    </row>
    <row r="273" spans="1:11" x14ac:dyDescent="0.15">
      <c r="A273" t="str">
        <f>IF(CALENDARIO!B279="","",TRIM(UPPER(CALENDARIO!B279)))</f>
        <v/>
      </c>
      <c r="B273" s="6" t="str">
        <f t="shared" si="41"/>
        <v/>
      </c>
      <c r="C273" s="17" t="str">
        <f t="shared" si="42"/>
        <v/>
      </c>
      <c r="D273" t="str">
        <f t="shared" si="43"/>
        <v/>
      </c>
      <c r="E273" s="17" t="str">
        <f t="shared" si="44"/>
        <v/>
      </c>
      <c r="F273" s="17">
        <f t="shared" si="45"/>
        <v>0</v>
      </c>
      <c r="G273" s="17">
        <f t="shared" si="46"/>
        <v>0</v>
      </c>
      <c r="H273" s="17">
        <f t="shared" si="48"/>
        <v>0</v>
      </c>
      <c r="I273" s="17" t="str">
        <f t="shared" si="47"/>
        <v/>
      </c>
      <c r="J273" s="17">
        <f t="shared" si="49"/>
        <v>0</v>
      </c>
      <c r="K273" s="17" t="str">
        <f>IF(OR($A273="",ISERROR(VLOOKUP($A273,$A$5:$B272,2,FALSE))),"",VLOOKUP($A273,$A$5:$B272,2,FALSE))</f>
        <v/>
      </c>
    </row>
    <row r="274" spans="1:11" x14ac:dyDescent="0.15">
      <c r="A274" t="str">
        <f>IF(CALENDARIO!B280="","",TRIM(UPPER(CALENDARIO!B280)))</f>
        <v/>
      </c>
      <c r="B274" s="6" t="str">
        <f t="shared" si="41"/>
        <v/>
      </c>
      <c r="C274" s="17" t="str">
        <f t="shared" si="42"/>
        <v/>
      </c>
      <c r="D274" t="str">
        <f t="shared" si="43"/>
        <v/>
      </c>
      <c r="E274" s="17" t="str">
        <f t="shared" si="44"/>
        <v/>
      </c>
      <c r="F274" s="17">
        <f t="shared" si="45"/>
        <v>0</v>
      </c>
      <c r="G274" s="17">
        <f t="shared" si="46"/>
        <v>0</v>
      </c>
      <c r="H274" s="17">
        <f t="shared" si="48"/>
        <v>0</v>
      </c>
      <c r="I274" s="17" t="str">
        <f t="shared" si="47"/>
        <v/>
      </c>
      <c r="J274" s="17">
        <f t="shared" si="49"/>
        <v>0</v>
      </c>
      <c r="K274" s="17" t="str">
        <f>IF(OR($A274="",ISERROR(VLOOKUP($A274,$A$5:$B273,2,FALSE))),"",VLOOKUP($A274,$A$5:$B273,2,FALSE))</f>
        <v/>
      </c>
    </row>
    <row r="275" spans="1:11" x14ac:dyDescent="0.15">
      <c r="A275" t="str">
        <f>IF(CALENDARIO!B281="","",TRIM(UPPER(CALENDARIO!B281)))</f>
        <v/>
      </c>
      <c r="B275" s="6" t="str">
        <f t="shared" si="41"/>
        <v/>
      </c>
      <c r="C275" s="17" t="str">
        <f t="shared" si="42"/>
        <v/>
      </c>
      <c r="D275" t="str">
        <f t="shared" si="43"/>
        <v/>
      </c>
      <c r="E275" s="17" t="str">
        <f t="shared" si="44"/>
        <v/>
      </c>
      <c r="F275" s="17">
        <f t="shared" si="45"/>
        <v>0</v>
      </c>
      <c r="G275" s="17">
        <f t="shared" si="46"/>
        <v>0</v>
      </c>
      <c r="H275" s="17">
        <f t="shared" si="48"/>
        <v>0</v>
      </c>
      <c r="I275" s="17" t="str">
        <f t="shared" si="47"/>
        <v/>
      </c>
      <c r="J275" s="17">
        <f t="shared" si="49"/>
        <v>0</v>
      </c>
      <c r="K275" s="17" t="str">
        <f>IF(OR($A275="",ISERROR(VLOOKUP($A275,$A$5:$B274,2,FALSE))),"",VLOOKUP($A275,$A$5:$B274,2,FALSE))</f>
        <v/>
      </c>
    </row>
    <row r="276" spans="1:11" x14ac:dyDescent="0.15">
      <c r="A276" t="str">
        <f>IF(CALENDARIO!B282="","",TRIM(UPPER(CALENDARIO!B282)))</f>
        <v/>
      </c>
      <c r="B276" s="6" t="str">
        <f t="shared" si="41"/>
        <v/>
      </c>
      <c r="C276" s="17" t="str">
        <f t="shared" si="42"/>
        <v/>
      </c>
      <c r="D276" t="str">
        <f t="shared" si="43"/>
        <v/>
      </c>
      <c r="E276" s="17" t="str">
        <f t="shared" si="44"/>
        <v/>
      </c>
      <c r="F276" s="17">
        <f t="shared" si="45"/>
        <v>0</v>
      </c>
      <c r="G276" s="17">
        <f t="shared" si="46"/>
        <v>0</v>
      </c>
      <c r="H276" s="17">
        <f t="shared" si="48"/>
        <v>0</v>
      </c>
      <c r="I276" s="17" t="str">
        <f t="shared" si="47"/>
        <v/>
      </c>
      <c r="J276" s="17">
        <f t="shared" si="49"/>
        <v>0</v>
      </c>
      <c r="K276" s="17" t="str">
        <f>IF(OR($A276="",ISERROR(VLOOKUP($A276,$A$5:$B275,2,FALSE))),"",VLOOKUP($A276,$A$5:$B275,2,FALSE))</f>
        <v/>
      </c>
    </row>
    <row r="277" spans="1:11" x14ac:dyDescent="0.15">
      <c r="A277" t="str">
        <f>IF(CALENDARIO!B283="","",TRIM(UPPER(CALENDARIO!B283)))</f>
        <v/>
      </c>
      <c r="B277" s="6" t="str">
        <f t="shared" si="41"/>
        <v/>
      </c>
      <c r="C277" s="17" t="str">
        <f t="shared" si="42"/>
        <v/>
      </c>
      <c r="D277" t="str">
        <f t="shared" si="43"/>
        <v/>
      </c>
      <c r="E277" s="17" t="str">
        <f t="shared" si="44"/>
        <v/>
      </c>
      <c r="F277" s="17">
        <f t="shared" si="45"/>
        <v>0</v>
      </c>
      <c r="G277" s="17">
        <f t="shared" si="46"/>
        <v>0</v>
      </c>
      <c r="H277" s="17">
        <f t="shared" si="48"/>
        <v>0</v>
      </c>
      <c r="I277" s="17" t="str">
        <f t="shared" si="47"/>
        <v/>
      </c>
      <c r="J277" s="17">
        <f t="shared" si="49"/>
        <v>0</v>
      </c>
      <c r="K277" s="17" t="str">
        <f>IF(OR($A277="",ISERROR(VLOOKUP($A277,$A$5:$B276,2,FALSE))),"",VLOOKUP($A277,$A$5:$B276,2,FALSE))</f>
        <v/>
      </c>
    </row>
    <row r="278" spans="1:11" x14ac:dyDescent="0.15">
      <c r="A278" t="str">
        <f>IF(CALENDARIO!B284="","",TRIM(UPPER(CALENDARIO!B284)))</f>
        <v/>
      </c>
      <c r="B278" s="6" t="str">
        <f t="shared" si="41"/>
        <v/>
      </c>
      <c r="C278" s="17" t="str">
        <f t="shared" si="42"/>
        <v/>
      </c>
      <c r="D278" t="str">
        <f t="shared" si="43"/>
        <v/>
      </c>
      <c r="E278" s="17" t="str">
        <f t="shared" si="44"/>
        <v/>
      </c>
      <c r="F278" s="17">
        <f t="shared" si="45"/>
        <v>0</v>
      </c>
      <c r="G278" s="17">
        <f t="shared" si="46"/>
        <v>0</v>
      </c>
      <c r="H278" s="17">
        <f t="shared" si="48"/>
        <v>0</v>
      </c>
      <c r="I278" s="17" t="str">
        <f t="shared" si="47"/>
        <v/>
      </c>
      <c r="J278" s="17">
        <f t="shared" si="49"/>
        <v>0</v>
      </c>
      <c r="K278" s="17" t="str">
        <f>IF(OR($A278="",ISERROR(VLOOKUP($A278,$A$5:$B277,2,FALSE))),"",VLOOKUP($A278,$A$5:$B277,2,FALSE))</f>
        <v/>
      </c>
    </row>
    <row r="279" spans="1:11" x14ac:dyDescent="0.15">
      <c r="A279" t="str">
        <f>IF(CALENDARIO!B285="","",TRIM(UPPER(CALENDARIO!B285)))</f>
        <v/>
      </c>
      <c r="B279" s="6" t="str">
        <f t="shared" si="41"/>
        <v/>
      </c>
      <c r="C279" s="17" t="str">
        <f t="shared" si="42"/>
        <v/>
      </c>
      <c r="D279" t="str">
        <f t="shared" si="43"/>
        <v/>
      </c>
      <c r="E279" s="17" t="str">
        <f t="shared" si="44"/>
        <v/>
      </c>
      <c r="F279" s="17">
        <f t="shared" si="45"/>
        <v>0</v>
      </c>
      <c r="G279" s="17">
        <f t="shared" si="46"/>
        <v>0</v>
      </c>
      <c r="H279" s="17">
        <f t="shared" si="48"/>
        <v>0</v>
      </c>
      <c r="I279" s="17" t="str">
        <f t="shared" si="47"/>
        <v/>
      </c>
      <c r="J279" s="17">
        <f t="shared" si="49"/>
        <v>0</v>
      </c>
      <c r="K279" s="17" t="str">
        <f>IF(OR($A279="",ISERROR(VLOOKUP($A279,$A$5:$B278,2,FALSE))),"",VLOOKUP($A279,$A$5:$B278,2,FALSE))</f>
        <v/>
      </c>
    </row>
    <row r="280" spans="1:11" x14ac:dyDescent="0.15">
      <c r="A280" t="str">
        <f>IF(CALENDARIO!B286="","",TRIM(UPPER(CALENDARIO!B286)))</f>
        <v/>
      </c>
      <c r="B280" s="6" t="str">
        <f t="shared" si="41"/>
        <v/>
      </c>
      <c r="C280" s="17" t="str">
        <f t="shared" si="42"/>
        <v/>
      </c>
      <c r="D280" t="str">
        <f t="shared" si="43"/>
        <v/>
      </c>
      <c r="E280" s="17" t="str">
        <f t="shared" si="44"/>
        <v/>
      </c>
      <c r="F280" s="17">
        <f t="shared" si="45"/>
        <v>0</v>
      </c>
      <c r="G280" s="17">
        <f t="shared" si="46"/>
        <v>0</v>
      </c>
      <c r="H280" s="17">
        <f t="shared" si="48"/>
        <v>0</v>
      </c>
      <c r="I280" s="17" t="str">
        <f t="shared" si="47"/>
        <v/>
      </c>
      <c r="J280" s="17">
        <f t="shared" si="49"/>
        <v>0</v>
      </c>
      <c r="K280" s="17" t="str">
        <f>IF(OR($A280="",ISERROR(VLOOKUP($A280,$A$5:$B279,2,FALSE))),"",VLOOKUP($A280,$A$5:$B279,2,FALSE))</f>
        <v/>
      </c>
    </row>
    <row r="281" spans="1:11" x14ac:dyDescent="0.15">
      <c r="A281" t="str">
        <f>IF(CALENDARIO!B287="","",TRIM(UPPER(CALENDARIO!B287)))</f>
        <v/>
      </c>
      <c r="B281" s="6" t="str">
        <f t="shared" si="41"/>
        <v/>
      </c>
      <c r="C281" s="17" t="str">
        <f t="shared" si="42"/>
        <v/>
      </c>
      <c r="D281" t="str">
        <f t="shared" si="43"/>
        <v/>
      </c>
      <c r="E281" s="17" t="str">
        <f t="shared" si="44"/>
        <v/>
      </c>
      <c r="F281" s="17">
        <f t="shared" si="45"/>
        <v>0</v>
      </c>
      <c r="G281" s="17">
        <f t="shared" si="46"/>
        <v>0</v>
      </c>
      <c r="H281" s="17">
        <f t="shared" si="48"/>
        <v>0</v>
      </c>
      <c r="I281" s="17" t="str">
        <f t="shared" si="47"/>
        <v/>
      </c>
      <c r="J281" s="17">
        <f t="shared" si="49"/>
        <v>0</v>
      </c>
      <c r="K281" s="17" t="str">
        <f>IF(OR($A281="",ISERROR(VLOOKUP($A281,$A$5:$B280,2,FALSE))),"",VLOOKUP($A281,$A$5:$B280,2,FALSE))</f>
        <v/>
      </c>
    </row>
    <row r="282" spans="1:11" x14ac:dyDescent="0.15">
      <c r="A282" t="str">
        <f>IF(CALENDARIO!B288="","",TRIM(UPPER(CALENDARIO!B288)))</f>
        <v/>
      </c>
      <c r="B282" s="6" t="str">
        <f t="shared" si="41"/>
        <v/>
      </c>
      <c r="C282" s="17" t="str">
        <f t="shared" si="42"/>
        <v/>
      </c>
      <c r="D282" t="str">
        <f t="shared" si="43"/>
        <v/>
      </c>
      <c r="E282" s="17" t="str">
        <f t="shared" si="44"/>
        <v/>
      </c>
      <c r="F282" s="17">
        <f t="shared" si="45"/>
        <v>0</v>
      </c>
      <c r="G282" s="17">
        <f t="shared" si="46"/>
        <v>0</v>
      </c>
      <c r="H282" s="17">
        <f t="shared" si="48"/>
        <v>0</v>
      </c>
      <c r="I282" s="17" t="str">
        <f t="shared" si="47"/>
        <v/>
      </c>
      <c r="J282" s="17">
        <f t="shared" si="49"/>
        <v>0</v>
      </c>
      <c r="K282" s="17" t="str">
        <f>IF(OR($A282="",ISERROR(VLOOKUP($A282,$A$5:$B281,2,FALSE))),"",VLOOKUP($A282,$A$5:$B281,2,FALSE))</f>
        <v/>
      </c>
    </row>
    <row r="283" spans="1:11" x14ac:dyDescent="0.15">
      <c r="A283" t="str">
        <f>IF(CALENDARIO!B289="","",TRIM(UPPER(CALENDARIO!B289)))</f>
        <v/>
      </c>
      <c r="B283" s="6" t="str">
        <f t="shared" si="41"/>
        <v/>
      </c>
      <c r="C283" s="17" t="str">
        <f t="shared" si="42"/>
        <v/>
      </c>
      <c r="D283" t="str">
        <f t="shared" si="43"/>
        <v/>
      </c>
      <c r="E283" s="17" t="str">
        <f t="shared" si="44"/>
        <v/>
      </c>
      <c r="F283" s="17">
        <f t="shared" si="45"/>
        <v>0</v>
      </c>
      <c r="G283" s="17">
        <f t="shared" si="46"/>
        <v>0</v>
      </c>
      <c r="H283" s="17">
        <f t="shared" si="48"/>
        <v>0</v>
      </c>
      <c r="I283" s="17" t="str">
        <f t="shared" si="47"/>
        <v/>
      </c>
      <c r="J283" s="17">
        <f t="shared" si="49"/>
        <v>0</v>
      </c>
      <c r="K283" s="17" t="str">
        <f>IF(OR($A283="",ISERROR(VLOOKUP($A283,$A$5:$B282,2,FALSE))),"",VLOOKUP($A283,$A$5:$B282,2,FALSE))</f>
        <v/>
      </c>
    </row>
    <row r="284" spans="1:11" x14ac:dyDescent="0.15">
      <c r="A284" t="str">
        <f>IF(CALENDARIO!B290="","",TRIM(UPPER(CALENDARIO!B290)))</f>
        <v/>
      </c>
      <c r="B284" s="6" t="str">
        <f t="shared" si="41"/>
        <v/>
      </c>
      <c r="C284" s="17" t="str">
        <f t="shared" si="42"/>
        <v/>
      </c>
      <c r="D284" t="str">
        <f t="shared" si="43"/>
        <v/>
      </c>
      <c r="E284" s="17" t="str">
        <f t="shared" si="44"/>
        <v/>
      </c>
      <c r="F284" s="17">
        <f t="shared" si="45"/>
        <v>0</v>
      </c>
      <c r="G284" s="17">
        <f t="shared" si="46"/>
        <v>0</v>
      </c>
      <c r="H284" s="17">
        <f t="shared" si="48"/>
        <v>0</v>
      </c>
      <c r="I284" s="17" t="str">
        <f t="shared" si="47"/>
        <v/>
      </c>
      <c r="J284" s="17">
        <f t="shared" si="49"/>
        <v>0</v>
      </c>
      <c r="K284" s="17" t="str">
        <f>IF(OR($A284="",ISERROR(VLOOKUP($A284,$A$5:$B283,2,FALSE))),"",VLOOKUP($A284,$A$5:$B283,2,FALSE))</f>
        <v/>
      </c>
    </row>
    <row r="285" spans="1:11" x14ac:dyDescent="0.15">
      <c r="A285" t="str">
        <f>IF(CALENDARIO!B291="","",TRIM(UPPER(CALENDARIO!B291)))</f>
        <v/>
      </c>
      <c r="B285" s="6" t="str">
        <f t="shared" si="41"/>
        <v/>
      </c>
      <c r="C285" s="17" t="str">
        <f t="shared" si="42"/>
        <v/>
      </c>
      <c r="D285" t="str">
        <f t="shared" si="43"/>
        <v/>
      </c>
      <c r="E285" s="17" t="str">
        <f t="shared" si="44"/>
        <v/>
      </c>
      <c r="F285" s="17">
        <f t="shared" si="45"/>
        <v>0</v>
      </c>
      <c r="G285" s="17">
        <f t="shared" si="46"/>
        <v>0</v>
      </c>
      <c r="H285" s="17">
        <f t="shared" si="48"/>
        <v>0</v>
      </c>
      <c r="I285" s="17" t="str">
        <f t="shared" si="47"/>
        <v/>
      </c>
      <c r="J285" s="17">
        <f t="shared" si="49"/>
        <v>0</v>
      </c>
      <c r="K285" s="17" t="str">
        <f>IF(OR($A285="",ISERROR(VLOOKUP($A285,$A$5:$B284,2,FALSE))),"",VLOOKUP($A285,$A$5:$B284,2,FALSE))</f>
        <v/>
      </c>
    </row>
    <row r="286" spans="1:11" x14ac:dyDescent="0.15">
      <c r="A286" t="str">
        <f>IF(CALENDARIO!B292="","",TRIM(UPPER(CALENDARIO!B292)))</f>
        <v/>
      </c>
      <c r="B286" s="6" t="str">
        <f t="shared" si="41"/>
        <v/>
      </c>
      <c r="C286" s="17" t="str">
        <f t="shared" si="42"/>
        <v/>
      </c>
      <c r="D286" t="str">
        <f t="shared" si="43"/>
        <v/>
      </c>
      <c r="E286" s="17" t="str">
        <f t="shared" si="44"/>
        <v/>
      </c>
      <c r="F286" s="17">
        <f t="shared" si="45"/>
        <v>0</v>
      </c>
      <c r="G286" s="17">
        <f t="shared" si="46"/>
        <v>0</v>
      </c>
      <c r="H286" s="17">
        <f t="shared" si="48"/>
        <v>0</v>
      </c>
      <c r="I286" s="17" t="str">
        <f t="shared" si="47"/>
        <v/>
      </c>
      <c r="J286" s="17">
        <f t="shared" si="49"/>
        <v>0</v>
      </c>
      <c r="K286" s="17" t="str">
        <f>IF(OR($A286="",ISERROR(VLOOKUP($A286,$A$5:$B285,2,FALSE))),"",VLOOKUP($A286,$A$5:$B285,2,FALSE))</f>
        <v/>
      </c>
    </row>
    <row r="287" spans="1:11" x14ac:dyDescent="0.15">
      <c r="A287" t="str">
        <f>IF(CALENDARIO!B293="","",TRIM(UPPER(CALENDARIO!B293)))</f>
        <v/>
      </c>
      <c r="B287" s="6" t="str">
        <f t="shared" si="41"/>
        <v/>
      </c>
      <c r="C287" s="17" t="str">
        <f t="shared" si="42"/>
        <v/>
      </c>
      <c r="D287" t="str">
        <f t="shared" si="43"/>
        <v/>
      </c>
      <c r="E287" s="17" t="str">
        <f t="shared" si="44"/>
        <v/>
      </c>
      <c r="F287" s="17">
        <f t="shared" si="45"/>
        <v>0</v>
      </c>
      <c r="G287" s="17">
        <f t="shared" si="46"/>
        <v>0</v>
      </c>
      <c r="H287" s="17">
        <f t="shared" si="48"/>
        <v>0</v>
      </c>
      <c r="I287" s="17" t="str">
        <f t="shared" si="47"/>
        <v/>
      </c>
      <c r="J287" s="17">
        <f t="shared" si="49"/>
        <v>0</v>
      </c>
      <c r="K287" s="17" t="str">
        <f>IF(OR($A287="",ISERROR(VLOOKUP($A287,$A$5:$B286,2,FALSE))),"",VLOOKUP($A287,$A$5:$B286,2,FALSE))</f>
        <v/>
      </c>
    </row>
    <row r="288" spans="1:11" x14ac:dyDescent="0.15">
      <c r="A288" t="str">
        <f>IF(CALENDARIO!B294="","",TRIM(UPPER(CALENDARIO!B294)))</f>
        <v/>
      </c>
      <c r="B288" s="6" t="str">
        <f t="shared" si="41"/>
        <v/>
      </c>
      <c r="C288" s="17" t="str">
        <f t="shared" si="42"/>
        <v/>
      </c>
      <c r="D288" t="str">
        <f t="shared" si="43"/>
        <v/>
      </c>
      <c r="E288" s="17" t="str">
        <f t="shared" si="44"/>
        <v/>
      </c>
      <c r="F288" s="17">
        <f t="shared" si="45"/>
        <v>0</v>
      </c>
      <c r="G288" s="17">
        <f t="shared" si="46"/>
        <v>0</v>
      </c>
      <c r="H288" s="17">
        <f t="shared" si="48"/>
        <v>0</v>
      </c>
      <c r="I288" s="17" t="str">
        <f t="shared" si="47"/>
        <v/>
      </c>
      <c r="J288" s="17">
        <f t="shared" si="49"/>
        <v>0</v>
      </c>
      <c r="K288" s="17" t="str">
        <f>IF(OR($A288="",ISERROR(VLOOKUP($A288,$A$5:$B287,2,FALSE))),"",VLOOKUP($A288,$A$5:$B287,2,FALSE))</f>
        <v/>
      </c>
    </row>
    <row r="289" spans="1:11" x14ac:dyDescent="0.15">
      <c r="A289" t="str">
        <f>IF(CALENDARIO!B295="","",TRIM(UPPER(CALENDARIO!B295)))</f>
        <v/>
      </c>
      <c r="B289" s="6" t="str">
        <f t="shared" si="41"/>
        <v/>
      </c>
      <c r="C289" s="17" t="str">
        <f t="shared" si="42"/>
        <v/>
      </c>
      <c r="D289" t="str">
        <f t="shared" si="43"/>
        <v/>
      </c>
      <c r="E289" s="17" t="str">
        <f t="shared" si="44"/>
        <v/>
      </c>
      <c r="F289" s="17">
        <f t="shared" si="45"/>
        <v>0</v>
      </c>
      <c r="G289" s="17">
        <f t="shared" si="46"/>
        <v>0</v>
      </c>
      <c r="H289" s="17">
        <f t="shared" si="48"/>
        <v>0</v>
      </c>
      <c r="I289" s="17" t="str">
        <f t="shared" si="47"/>
        <v/>
      </c>
      <c r="J289" s="17">
        <f t="shared" si="49"/>
        <v>0</v>
      </c>
      <c r="K289" s="17" t="str">
        <f>IF(OR($A289="",ISERROR(VLOOKUP($A289,$A$5:$B288,2,FALSE))),"",VLOOKUP($A289,$A$5:$B288,2,FALSE))</f>
        <v/>
      </c>
    </row>
    <row r="290" spans="1:11" x14ac:dyDescent="0.15">
      <c r="A290" t="str">
        <f>IF(CALENDARIO!B296="","",TRIM(UPPER(CALENDARIO!B296)))</f>
        <v/>
      </c>
      <c r="B290" s="6" t="str">
        <f t="shared" si="41"/>
        <v/>
      </c>
      <c r="C290" s="17" t="str">
        <f t="shared" si="42"/>
        <v/>
      </c>
      <c r="D290" t="str">
        <f t="shared" si="43"/>
        <v/>
      </c>
      <c r="E290" s="17" t="str">
        <f t="shared" si="44"/>
        <v/>
      </c>
      <c r="F290" s="17">
        <f t="shared" si="45"/>
        <v>0</v>
      </c>
      <c r="G290" s="17">
        <f t="shared" si="46"/>
        <v>0</v>
      </c>
      <c r="H290" s="17">
        <f t="shared" si="48"/>
        <v>0</v>
      </c>
      <c r="I290" s="17" t="str">
        <f t="shared" si="47"/>
        <v/>
      </c>
      <c r="J290" s="17">
        <f t="shared" si="49"/>
        <v>0</v>
      </c>
      <c r="K290" s="17" t="str">
        <f>IF(OR($A290="",ISERROR(VLOOKUP($A290,$A$5:$B289,2,FALSE))),"",VLOOKUP($A290,$A$5:$B289,2,FALSE))</f>
        <v/>
      </c>
    </row>
    <row r="291" spans="1:11" x14ac:dyDescent="0.15">
      <c r="A291" t="str">
        <f>IF(CALENDARIO!B297="","",TRIM(UPPER(CALENDARIO!B297)))</f>
        <v/>
      </c>
      <c r="B291" s="6" t="str">
        <f t="shared" si="41"/>
        <v/>
      </c>
      <c r="C291" s="17" t="str">
        <f t="shared" si="42"/>
        <v/>
      </c>
      <c r="D291" t="str">
        <f t="shared" si="43"/>
        <v/>
      </c>
      <c r="E291" s="17" t="str">
        <f t="shared" si="44"/>
        <v/>
      </c>
      <c r="F291" s="17">
        <f t="shared" si="45"/>
        <v>0</v>
      </c>
      <c r="G291" s="17">
        <f t="shared" si="46"/>
        <v>0</v>
      </c>
      <c r="H291" s="17">
        <f t="shared" si="48"/>
        <v>0</v>
      </c>
      <c r="I291" s="17" t="str">
        <f t="shared" si="47"/>
        <v/>
      </c>
      <c r="J291" s="17">
        <f t="shared" si="49"/>
        <v>0</v>
      </c>
      <c r="K291" s="17" t="str">
        <f>IF(OR($A291="",ISERROR(VLOOKUP($A291,$A$5:$B290,2,FALSE))),"",VLOOKUP($A291,$A$5:$B290,2,FALSE))</f>
        <v/>
      </c>
    </row>
    <row r="292" spans="1:11" x14ac:dyDescent="0.15">
      <c r="A292" t="str">
        <f>IF(CALENDARIO!B298="","",TRIM(UPPER(CALENDARIO!B298)))</f>
        <v/>
      </c>
      <c r="B292" s="6" t="str">
        <f t="shared" si="41"/>
        <v/>
      </c>
      <c r="C292" s="17" t="str">
        <f t="shared" si="42"/>
        <v/>
      </c>
      <c r="D292" t="str">
        <f t="shared" si="43"/>
        <v/>
      </c>
      <c r="E292" s="17" t="str">
        <f t="shared" si="44"/>
        <v/>
      </c>
      <c r="F292" s="17">
        <f t="shared" si="45"/>
        <v>0</v>
      </c>
      <c r="G292" s="17">
        <f t="shared" si="46"/>
        <v>0</v>
      </c>
      <c r="H292" s="17">
        <f t="shared" si="48"/>
        <v>0</v>
      </c>
      <c r="I292" s="17" t="str">
        <f t="shared" si="47"/>
        <v/>
      </c>
      <c r="J292" s="17">
        <f t="shared" si="49"/>
        <v>0</v>
      </c>
      <c r="K292" s="17" t="str">
        <f>IF(OR($A292="",ISERROR(VLOOKUP($A292,$A$5:$B291,2,FALSE))),"",VLOOKUP($A292,$A$5:$B291,2,FALSE))</f>
        <v/>
      </c>
    </row>
    <row r="293" spans="1:11" x14ac:dyDescent="0.15">
      <c r="A293" t="str">
        <f>IF(CALENDARIO!B299="","",TRIM(UPPER(CALENDARIO!B299)))</f>
        <v/>
      </c>
      <c r="B293" s="6" t="str">
        <f t="shared" si="41"/>
        <v/>
      </c>
      <c r="C293" s="17" t="str">
        <f t="shared" si="42"/>
        <v/>
      </c>
      <c r="D293" t="str">
        <f t="shared" si="43"/>
        <v/>
      </c>
      <c r="E293" s="17" t="str">
        <f t="shared" si="44"/>
        <v/>
      </c>
      <c r="F293" s="17">
        <f t="shared" si="45"/>
        <v>0</v>
      </c>
      <c r="G293" s="17">
        <f t="shared" si="46"/>
        <v>0</v>
      </c>
      <c r="H293" s="17">
        <f t="shared" si="48"/>
        <v>0</v>
      </c>
      <c r="I293" s="17" t="str">
        <f t="shared" si="47"/>
        <v/>
      </c>
      <c r="J293" s="17">
        <f t="shared" si="49"/>
        <v>0</v>
      </c>
      <c r="K293" s="17" t="str">
        <f>IF(OR($A293="",ISERROR(VLOOKUP($A293,$A$5:$B292,2,FALSE))),"",VLOOKUP($A293,$A$5:$B292,2,FALSE))</f>
        <v/>
      </c>
    </row>
    <row r="294" spans="1:11" x14ac:dyDescent="0.15">
      <c r="A294" t="str">
        <f>IF(CALENDARIO!B300="","",TRIM(UPPER(CALENDARIO!B300)))</f>
        <v/>
      </c>
      <c r="B294" s="6" t="str">
        <f t="shared" si="41"/>
        <v/>
      </c>
      <c r="C294" s="17" t="str">
        <f t="shared" si="42"/>
        <v/>
      </c>
      <c r="D294" t="str">
        <f t="shared" si="43"/>
        <v/>
      </c>
      <c r="E294" s="17" t="str">
        <f t="shared" si="44"/>
        <v/>
      </c>
      <c r="F294" s="17">
        <f t="shared" si="45"/>
        <v>0</v>
      </c>
      <c r="G294" s="17">
        <f t="shared" si="46"/>
        <v>0</v>
      </c>
      <c r="H294" s="17">
        <f t="shared" si="48"/>
        <v>0</v>
      </c>
      <c r="I294" s="17" t="str">
        <f t="shared" si="47"/>
        <v/>
      </c>
      <c r="J294" s="17">
        <f t="shared" si="49"/>
        <v>0</v>
      </c>
      <c r="K294" s="17" t="str">
        <f>IF(OR($A294="",ISERROR(VLOOKUP($A294,$A$5:$B293,2,FALSE))),"",VLOOKUP($A294,$A$5:$B293,2,FALSE))</f>
        <v/>
      </c>
    </row>
    <row r="295" spans="1:11" x14ac:dyDescent="0.15">
      <c r="A295" t="str">
        <f>IF(CALENDARIO!B301="","",TRIM(UPPER(CALENDARIO!B301)))</f>
        <v/>
      </c>
      <c r="B295" s="6" t="str">
        <f t="shared" si="41"/>
        <v/>
      </c>
      <c r="C295" s="17" t="str">
        <f t="shared" si="42"/>
        <v/>
      </c>
      <c r="D295" t="str">
        <f t="shared" si="43"/>
        <v/>
      </c>
      <c r="E295" s="17" t="str">
        <f t="shared" si="44"/>
        <v/>
      </c>
      <c r="F295" s="17">
        <f t="shared" si="45"/>
        <v>0</v>
      </c>
      <c r="G295" s="17">
        <f t="shared" si="46"/>
        <v>0</v>
      </c>
      <c r="H295" s="17">
        <f t="shared" si="48"/>
        <v>0</v>
      </c>
      <c r="I295" s="17" t="str">
        <f t="shared" si="47"/>
        <v/>
      </c>
      <c r="J295" s="17">
        <f t="shared" si="49"/>
        <v>0</v>
      </c>
      <c r="K295" s="17" t="str">
        <f>IF(OR($A295="",ISERROR(VLOOKUP($A295,$A$5:$B294,2,FALSE))),"",VLOOKUP($A295,$A$5:$B294,2,FALSE))</f>
        <v/>
      </c>
    </row>
    <row r="296" spans="1:11" x14ac:dyDescent="0.15">
      <c r="A296" t="str">
        <f>IF(CALENDARIO!B302="","",TRIM(UPPER(CALENDARIO!B302)))</f>
        <v/>
      </c>
      <c r="B296" s="6" t="str">
        <f t="shared" si="41"/>
        <v/>
      </c>
      <c r="C296" s="17" t="str">
        <f t="shared" si="42"/>
        <v/>
      </c>
      <c r="D296" t="str">
        <f t="shared" si="43"/>
        <v/>
      </c>
      <c r="E296" s="17" t="str">
        <f t="shared" si="44"/>
        <v/>
      </c>
      <c r="F296" s="17">
        <f t="shared" si="45"/>
        <v>0</v>
      </c>
      <c r="G296" s="17">
        <f t="shared" si="46"/>
        <v>0</v>
      </c>
      <c r="H296" s="17">
        <f t="shared" si="48"/>
        <v>0</v>
      </c>
      <c r="I296" s="17" t="str">
        <f t="shared" si="47"/>
        <v/>
      </c>
      <c r="J296" s="17">
        <f t="shared" si="49"/>
        <v>0</v>
      </c>
      <c r="K296" s="17" t="str">
        <f>IF(OR($A296="",ISERROR(VLOOKUP($A296,$A$5:$B295,2,FALSE))),"",VLOOKUP($A296,$A$5:$B295,2,FALSE))</f>
        <v/>
      </c>
    </row>
    <row r="297" spans="1:11" x14ac:dyDescent="0.15">
      <c r="A297" t="str">
        <f>IF(CALENDARIO!B303="","",TRIM(UPPER(CALENDARIO!B303)))</f>
        <v/>
      </c>
      <c r="B297" s="6" t="str">
        <f t="shared" si="41"/>
        <v/>
      </c>
      <c r="C297" s="17" t="str">
        <f t="shared" si="42"/>
        <v/>
      </c>
      <c r="D297" t="str">
        <f t="shared" si="43"/>
        <v/>
      </c>
      <c r="E297" s="17" t="str">
        <f t="shared" si="44"/>
        <v/>
      </c>
      <c r="F297" s="17">
        <f t="shared" si="45"/>
        <v>0</v>
      </c>
      <c r="G297" s="17">
        <f t="shared" si="46"/>
        <v>0</v>
      </c>
      <c r="H297" s="17">
        <f t="shared" si="48"/>
        <v>0</v>
      </c>
      <c r="I297" s="17" t="str">
        <f t="shared" si="47"/>
        <v/>
      </c>
      <c r="J297" s="17">
        <f t="shared" si="49"/>
        <v>0</v>
      </c>
      <c r="K297" s="17" t="str">
        <f>IF(OR($A297="",ISERROR(VLOOKUP($A297,$A$5:$B296,2,FALSE))),"",VLOOKUP($A297,$A$5:$B296,2,FALSE))</f>
        <v/>
      </c>
    </row>
    <row r="298" spans="1:11" x14ac:dyDescent="0.15">
      <c r="A298" t="str">
        <f>IF(CALENDARIO!B304="","",TRIM(UPPER(CALENDARIO!B304)))</f>
        <v/>
      </c>
      <c r="B298" s="6" t="str">
        <f t="shared" si="41"/>
        <v/>
      </c>
      <c r="C298" s="17" t="str">
        <f t="shared" si="42"/>
        <v/>
      </c>
      <c r="D298" t="str">
        <f t="shared" si="43"/>
        <v/>
      </c>
      <c r="E298" s="17" t="str">
        <f t="shared" si="44"/>
        <v/>
      </c>
      <c r="F298" s="17">
        <f t="shared" si="45"/>
        <v>0</v>
      </c>
      <c r="G298" s="17">
        <f t="shared" si="46"/>
        <v>0</v>
      </c>
      <c r="H298" s="17">
        <f t="shared" si="48"/>
        <v>0</v>
      </c>
      <c r="I298" s="17" t="str">
        <f t="shared" si="47"/>
        <v/>
      </c>
      <c r="J298" s="17">
        <f t="shared" si="49"/>
        <v>0</v>
      </c>
      <c r="K298" s="17" t="str">
        <f>IF(OR($A298="",ISERROR(VLOOKUP($A298,$A$5:$B297,2,FALSE))),"",VLOOKUP($A298,$A$5:$B297,2,FALSE))</f>
        <v/>
      </c>
    </row>
    <row r="299" spans="1:11" x14ac:dyDescent="0.15">
      <c r="A299" t="str">
        <f>IF(CALENDARIO!B305="","",TRIM(UPPER(CALENDARIO!B305)))</f>
        <v/>
      </c>
      <c r="B299" s="6" t="str">
        <f t="shared" si="41"/>
        <v/>
      </c>
      <c r="C299" s="17" t="str">
        <f t="shared" si="42"/>
        <v/>
      </c>
      <c r="D299" t="str">
        <f t="shared" si="43"/>
        <v/>
      </c>
      <c r="E299" s="17" t="str">
        <f t="shared" si="44"/>
        <v/>
      </c>
      <c r="F299" s="17">
        <f t="shared" si="45"/>
        <v>0</v>
      </c>
      <c r="G299" s="17">
        <f t="shared" si="46"/>
        <v>0</v>
      </c>
      <c r="H299" s="17">
        <f t="shared" si="48"/>
        <v>0</v>
      </c>
      <c r="I299" s="17" t="str">
        <f t="shared" si="47"/>
        <v/>
      </c>
      <c r="J299" s="17">
        <f t="shared" si="49"/>
        <v>0</v>
      </c>
      <c r="K299" s="17" t="str">
        <f>IF(OR($A299="",ISERROR(VLOOKUP($A299,$A$5:$B298,2,FALSE))),"",VLOOKUP($A299,$A$5:$B298,2,FALSE))</f>
        <v/>
      </c>
    </row>
    <row r="300" spans="1:11" x14ac:dyDescent="0.15">
      <c r="A300" t="str">
        <f>IF(CALENDARIO!B306="","",TRIM(UPPER(CALENDARIO!B306)))</f>
        <v/>
      </c>
      <c r="B300" s="6" t="str">
        <f t="shared" si="41"/>
        <v/>
      </c>
      <c r="C300" s="17" t="str">
        <f t="shared" si="42"/>
        <v/>
      </c>
      <c r="D300" t="str">
        <f t="shared" si="43"/>
        <v/>
      </c>
      <c r="E300" s="17" t="str">
        <f t="shared" si="44"/>
        <v/>
      </c>
      <c r="F300" s="17">
        <f t="shared" si="45"/>
        <v>0</v>
      </c>
      <c r="G300" s="17">
        <f t="shared" si="46"/>
        <v>0</v>
      </c>
      <c r="H300" s="17">
        <f t="shared" si="48"/>
        <v>0</v>
      </c>
      <c r="I300" s="17" t="str">
        <f t="shared" si="47"/>
        <v/>
      </c>
      <c r="J300" s="17">
        <f t="shared" si="49"/>
        <v>0</v>
      </c>
      <c r="K300" s="17" t="str">
        <f>IF(OR($A300="",ISERROR(VLOOKUP($A300,$A$5:$B299,2,FALSE))),"",VLOOKUP($A300,$A$5:$B299,2,FALSE))</f>
        <v/>
      </c>
    </row>
    <row r="301" spans="1:11" x14ac:dyDescent="0.15">
      <c r="A301" t="str">
        <f>IF(CALENDARIO!B307="","",TRIM(UPPER(CALENDARIO!B307)))</f>
        <v/>
      </c>
      <c r="B301" s="6" t="str">
        <f t="shared" si="41"/>
        <v/>
      </c>
      <c r="C301" s="17" t="str">
        <f t="shared" si="42"/>
        <v/>
      </c>
      <c r="D301" t="str">
        <f t="shared" si="43"/>
        <v/>
      </c>
      <c r="E301" s="17" t="str">
        <f t="shared" si="44"/>
        <v/>
      </c>
      <c r="F301" s="17">
        <f t="shared" si="45"/>
        <v>0</v>
      </c>
      <c r="G301" s="17">
        <f t="shared" si="46"/>
        <v>0</v>
      </c>
      <c r="H301" s="17">
        <f t="shared" si="48"/>
        <v>0</v>
      </c>
      <c r="I301" s="17" t="str">
        <f t="shared" si="47"/>
        <v/>
      </c>
      <c r="J301" s="17">
        <f t="shared" si="49"/>
        <v>0</v>
      </c>
      <c r="K301" s="17" t="str">
        <f>IF(OR($A301="",ISERROR(VLOOKUP($A301,$A$5:$B300,2,FALSE))),"",VLOOKUP($A301,$A$5:$B300,2,FALSE))</f>
        <v/>
      </c>
    </row>
    <row r="302" spans="1:11" x14ac:dyDescent="0.15">
      <c r="A302" t="str">
        <f>IF(CALENDARIO!B308="","",TRIM(UPPER(CALENDARIO!B308)))</f>
        <v/>
      </c>
      <c r="B302" s="6" t="str">
        <f t="shared" si="41"/>
        <v/>
      </c>
      <c r="C302" s="17" t="str">
        <f t="shared" si="42"/>
        <v/>
      </c>
      <c r="D302" t="str">
        <f t="shared" si="43"/>
        <v/>
      </c>
      <c r="E302" s="17" t="str">
        <f t="shared" si="44"/>
        <v/>
      </c>
      <c r="F302" s="17">
        <f t="shared" si="45"/>
        <v>0</v>
      </c>
      <c r="G302" s="17">
        <f t="shared" si="46"/>
        <v>0</v>
      </c>
      <c r="H302" s="17">
        <f t="shared" si="48"/>
        <v>0</v>
      </c>
      <c r="I302" s="17" t="str">
        <f t="shared" si="47"/>
        <v/>
      </c>
      <c r="J302" s="17">
        <f t="shared" si="49"/>
        <v>0</v>
      </c>
      <c r="K302" s="17" t="str">
        <f>IF(OR($A302="",ISERROR(VLOOKUP($A302,$A$5:$B301,2,FALSE))),"",VLOOKUP($A302,$A$5:$B301,2,FALSE))</f>
        <v/>
      </c>
    </row>
    <row r="303" spans="1:11" x14ac:dyDescent="0.15">
      <c r="A303" t="str">
        <f>IF(CALENDARIO!B309="","",TRIM(UPPER(CALENDARIO!B309)))</f>
        <v/>
      </c>
      <c r="B303" s="6" t="str">
        <f t="shared" si="41"/>
        <v/>
      </c>
      <c r="C303" s="17" t="str">
        <f t="shared" si="42"/>
        <v/>
      </c>
      <c r="D303" t="str">
        <f t="shared" si="43"/>
        <v/>
      </c>
      <c r="E303" s="17" t="str">
        <f t="shared" si="44"/>
        <v/>
      </c>
      <c r="F303" s="17">
        <f t="shared" si="45"/>
        <v>0</v>
      </c>
      <c r="G303" s="17">
        <f t="shared" si="46"/>
        <v>0</v>
      </c>
      <c r="H303" s="17">
        <f t="shared" si="48"/>
        <v>0</v>
      </c>
      <c r="I303" s="17" t="str">
        <f t="shared" si="47"/>
        <v/>
      </c>
      <c r="J303" s="17">
        <f t="shared" si="49"/>
        <v>0</v>
      </c>
      <c r="K303" s="17" t="str">
        <f>IF(OR($A303="",ISERROR(VLOOKUP($A303,$A$5:$B302,2,FALSE))),"",VLOOKUP($A303,$A$5:$B302,2,FALSE))</f>
        <v/>
      </c>
    </row>
    <row r="304" spans="1:11" x14ac:dyDescent="0.15">
      <c r="A304" t="str">
        <f>IF(CALENDARIO!B310="","",TRIM(UPPER(CALENDARIO!B310)))</f>
        <v/>
      </c>
      <c r="B304" s="6" t="str">
        <f t="shared" si="41"/>
        <v/>
      </c>
      <c r="C304" s="17" t="str">
        <f t="shared" si="42"/>
        <v/>
      </c>
      <c r="D304" t="str">
        <f t="shared" si="43"/>
        <v/>
      </c>
      <c r="E304" s="17" t="str">
        <f t="shared" si="44"/>
        <v/>
      </c>
      <c r="F304" s="17">
        <f t="shared" si="45"/>
        <v>0</v>
      </c>
      <c r="G304" s="17">
        <f t="shared" si="46"/>
        <v>0</v>
      </c>
      <c r="H304" s="17">
        <f t="shared" si="48"/>
        <v>0</v>
      </c>
      <c r="I304" s="17" t="str">
        <f t="shared" si="47"/>
        <v/>
      </c>
      <c r="J304" s="17">
        <f t="shared" si="49"/>
        <v>0</v>
      </c>
      <c r="K304" s="17" t="str">
        <f>IF(OR($A304="",ISERROR(VLOOKUP($A304,$A$5:$B303,2,FALSE))),"",VLOOKUP($A304,$A$5:$B303,2,FALSE))</f>
        <v/>
      </c>
    </row>
    <row r="305" spans="1:11" x14ac:dyDescent="0.15">
      <c r="A305" t="str">
        <f>IF(CALENDARIO!B311="","",TRIM(UPPER(CALENDARIO!B311)))</f>
        <v/>
      </c>
      <c r="B305" s="6" t="str">
        <f t="shared" si="41"/>
        <v/>
      </c>
      <c r="C305" s="17" t="str">
        <f t="shared" si="42"/>
        <v/>
      </c>
      <c r="D305" t="str">
        <f t="shared" si="43"/>
        <v/>
      </c>
      <c r="E305" s="17" t="str">
        <f t="shared" si="44"/>
        <v/>
      </c>
      <c r="F305" s="17">
        <f t="shared" si="45"/>
        <v>0</v>
      </c>
      <c r="G305" s="17">
        <f t="shared" si="46"/>
        <v>0</v>
      </c>
      <c r="H305" s="17">
        <f t="shared" si="48"/>
        <v>0</v>
      </c>
      <c r="I305" s="17" t="str">
        <f t="shared" si="47"/>
        <v/>
      </c>
      <c r="J305" s="17">
        <f t="shared" si="49"/>
        <v>0</v>
      </c>
      <c r="K305" s="17" t="str">
        <f>IF(OR($A305="",ISERROR(VLOOKUP($A305,$A$5:$B304,2,FALSE))),"",VLOOKUP($A305,$A$5:$B304,2,FALSE))</f>
        <v/>
      </c>
    </row>
    <row r="306" spans="1:11" x14ac:dyDescent="0.15">
      <c r="A306" t="str">
        <f>IF(CALENDARIO!B312="","",TRIM(UPPER(CALENDARIO!B312)))</f>
        <v/>
      </c>
      <c r="B306" s="6" t="str">
        <f t="shared" si="41"/>
        <v/>
      </c>
      <c r="C306" s="17" t="str">
        <f t="shared" si="42"/>
        <v/>
      </c>
      <c r="D306" t="str">
        <f t="shared" si="43"/>
        <v/>
      </c>
      <c r="E306" s="17" t="str">
        <f t="shared" si="44"/>
        <v/>
      </c>
      <c r="F306" s="17">
        <f t="shared" si="45"/>
        <v>0</v>
      </c>
      <c r="G306" s="17">
        <f t="shared" si="46"/>
        <v>0</v>
      </c>
      <c r="H306" s="17">
        <f t="shared" si="48"/>
        <v>0</v>
      </c>
      <c r="I306" s="17" t="str">
        <f t="shared" si="47"/>
        <v/>
      </c>
      <c r="J306" s="17">
        <f t="shared" si="49"/>
        <v>0</v>
      </c>
      <c r="K306" s="17" t="str">
        <f>IF(OR($A306="",ISERROR(VLOOKUP($A306,$A$5:$B305,2,FALSE))),"",VLOOKUP($A306,$A$5:$B305,2,FALSE))</f>
        <v/>
      </c>
    </row>
    <row r="307" spans="1:11" x14ac:dyDescent="0.15">
      <c r="A307" t="str">
        <f>IF(CALENDARIO!B313="","",TRIM(UPPER(CALENDARIO!B313)))</f>
        <v/>
      </c>
      <c r="B307" s="6" t="str">
        <f t="shared" si="41"/>
        <v/>
      </c>
      <c r="C307" s="17" t="str">
        <f t="shared" si="42"/>
        <v/>
      </c>
      <c r="D307" t="str">
        <f t="shared" si="43"/>
        <v/>
      </c>
      <c r="E307" s="17" t="str">
        <f t="shared" si="44"/>
        <v/>
      </c>
      <c r="F307" s="17">
        <f t="shared" si="45"/>
        <v>0</v>
      </c>
      <c r="G307" s="17">
        <f t="shared" si="46"/>
        <v>0</v>
      </c>
      <c r="H307" s="17">
        <f t="shared" si="48"/>
        <v>0</v>
      </c>
      <c r="I307" s="17" t="str">
        <f t="shared" si="47"/>
        <v/>
      </c>
      <c r="J307" s="17">
        <f t="shared" si="49"/>
        <v>0</v>
      </c>
      <c r="K307" s="17" t="str">
        <f>IF(OR($A307="",ISERROR(VLOOKUP($A307,$A$5:$B306,2,FALSE))),"",VLOOKUP($A307,$A$5:$B306,2,FALSE))</f>
        <v/>
      </c>
    </row>
    <row r="308" spans="1:11" x14ac:dyDescent="0.15">
      <c r="A308" t="str">
        <f>IF(CALENDARIO!B314="","",TRIM(UPPER(CALENDARIO!B314)))</f>
        <v/>
      </c>
      <c r="B308" s="6" t="str">
        <f t="shared" si="41"/>
        <v/>
      </c>
      <c r="C308" s="17" t="str">
        <f t="shared" si="42"/>
        <v/>
      </c>
      <c r="D308" t="str">
        <f t="shared" si="43"/>
        <v/>
      </c>
      <c r="E308" s="17" t="str">
        <f t="shared" si="44"/>
        <v/>
      </c>
      <c r="F308" s="17">
        <f t="shared" si="45"/>
        <v>0</v>
      </c>
      <c r="G308" s="17">
        <f t="shared" si="46"/>
        <v>0</v>
      </c>
      <c r="H308" s="17">
        <f t="shared" si="48"/>
        <v>0</v>
      </c>
      <c r="I308" s="17" t="str">
        <f t="shared" si="47"/>
        <v/>
      </c>
      <c r="J308" s="17">
        <f t="shared" si="49"/>
        <v>0</v>
      </c>
      <c r="K308" s="17" t="str">
        <f>IF(OR($A308="",ISERROR(VLOOKUP($A308,$A$5:$B307,2,FALSE))),"",VLOOKUP($A308,$A$5:$B307,2,FALSE))</f>
        <v/>
      </c>
    </row>
    <row r="309" spans="1:11" x14ac:dyDescent="0.15">
      <c r="A309" t="str">
        <f>IF(CALENDARIO!B315="","",TRIM(UPPER(CALENDARIO!B315)))</f>
        <v/>
      </c>
      <c r="B309" s="6" t="str">
        <f t="shared" si="41"/>
        <v/>
      </c>
      <c r="C309" s="17" t="str">
        <f t="shared" si="42"/>
        <v/>
      </c>
      <c r="D309" t="str">
        <f t="shared" si="43"/>
        <v/>
      </c>
      <c r="E309" s="17" t="str">
        <f t="shared" si="44"/>
        <v/>
      </c>
      <c r="F309" s="17">
        <f t="shared" si="45"/>
        <v>0</v>
      </c>
      <c r="G309" s="17">
        <f t="shared" si="46"/>
        <v>0</v>
      </c>
      <c r="H309" s="17">
        <f t="shared" si="48"/>
        <v>0</v>
      </c>
      <c r="I309" s="17" t="str">
        <f t="shared" si="47"/>
        <v/>
      </c>
      <c r="J309" s="17">
        <f t="shared" si="49"/>
        <v>0</v>
      </c>
      <c r="K309" s="17" t="str">
        <f>IF(OR($A309="",ISERROR(VLOOKUP($A309,$A$5:$B308,2,FALSE))),"",VLOOKUP($A309,$A$5:$B308,2,FALSE))</f>
        <v/>
      </c>
    </row>
    <row r="310" spans="1:11" x14ac:dyDescent="0.15">
      <c r="A310" t="str">
        <f>IF(CALENDARIO!B316="","",TRIM(UPPER(CALENDARIO!B316)))</f>
        <v/>
      </c>
      <c r="B310" s="6" t="str">
        <f t="shared" si="41"/>
        <v/>
      </c>
      <c r="C310" s="17" t="str">
        <f t="shared" si="42"/>
        <v/>
      </c>
      <c r="D310" t="str">
        <f t="shared" si="43"/>
        <v/>
      </c>
      <c r="E310" s="17" t="str">
        <f t="shared" si="44"/>
        <v/>
      </c>
      <c r="F310" s="17">
        <f t="shared" si="45"/>
        <v>0</v>
      </c>
      <c r="G310" s="17">
        <f t="shared" si="46"/>
        <v>0</v>
      </c>
      <c r="H310" s="17">
        <f t="shared" si="48"/>
        <v>0</v>
      </c>
      <c r="I310" s="17" t="str">
        <f t="shared" si="47"/>
        <v/>
      </c>
      <c r="J310" s="17">
        <f t="shared" si="49"/>
        <v>0</v>
      </c>
      <c r="K310" s="17" t="str">
        <f>IF(OR($A310="",ISERROR(VLOOKUP($A310,$A$5:$B309,2,FALSE))),"",VLOOKUP($A310,$A$5:$B309,2,FALSE))</f>
        <v/>
      </c>
    </row>
    <row r="311" spans="1:11" x14ac:dyDescent="0.15">
      <c r="A311" t="str">
        <f>IF(CALENDARIO!B317="","",TRIM(UPPER(CALENDARIO!B317)))</f>
        <v/>
      </c>
      <c r="B311" s="6" t="str">
        <f t="shared" si="41"/>
        <v/>
      </c>
      <c r="C311" s="17" t="str">
        <f t="shared" si="42"/>
        <v/>
      </c>
      <c r="D311" t="str">
        <f t="shared" si="43"/>
        <v/>
      </c>
      <c r="E311" s="17" t="str">
        <f t="shared" si="44"/>
        <v/>
      </c>
      <c r="F311" s="17">
        <f t="shared" si="45"/>
        <v>0</v>
      </c>
      <c r="G311" s="17">
        <f t="shared" si="46"/>
        <v>0</v>
      </c>
      <c r="H311" s="17">
        <f t="shared" si="48"/>
        <v>0</v>
      </c>
      <c r="I311" s="17" t="str">
        <f t="shared" si="47"/>
        <v/>
      </c>
      <c r="J311" s="17">
        <f t="shared" si="49"/>
        <v>0</v>
      </c>
      <c r="K311" s="17" t="str">
        <f>IF(OR($A311="",ISERROR(VLOOKUP($A311,$A$5:$B310,2,FALSE))),"",VLOOKUP($A311,$A$5:$B310,2,FALSE))</f>
        <v/>
      </c>
    </row>
    <row r="312" spans="1:11" x14ac:dyDescent="0.15">
      <c r="A312" t="str">
        <f>IF(CALENDARIO!B318="","",TRIM(UPPER(CALENDARIO!B318)))</f>
        <v/>
      </c>
      <c r="B312" s="6" t="str">
        <f t="shared" si="41"/>
        <v/>
      </c>
      <c r="C312" s="17" t="str">
        <f t="shared" si="42"/>
        <v/>
      </c>
      <c r="D312" t="str">
        <f t="shared" si="43"/>
        <v/>
      </c>
      <c r="E312" s="17" t="str">
        <f t="shared" si="44"/>
        <v/>
      </c>
      <c r="F312" s="17">
        <f t="shared" si="45"/>
        <v>0</v>
      </c>
      <c r="G312" s="17">
        <f t="shared" si="46"/>
        <v>0</v>
      </c>
      <c r="H312" s="17">
        <f t="shared" si="48"/>
        <v>0</v>
      </c>
      <c r="I312" s="17" t="str">
        <f t="shared" si="47"/>
        <v/>
      </c>
      <c r="J312" s="17">
        <f t="shared" si="49"/>
        <v>0</v>
      </c>
      <c r="K312" s="17" t="str">
        <f>IF(OR($A312="",ISERROR(VLOOKUP($A312,$A$5:$B311,2,FALSE))),"",VLOOKUP($A312,$A$5:$B311,2,FALSE))</f>
        <v/>
      </c>
    </row>
    <row r="313" spans="1:11" x14ac:dyDescent="0.15">
      <c r="A313" t="str">
        <f>IF(CALENDARIO!B319="","",TRIM(UPPER(CALENDARIO!B319)))</f>
        <v/>
      </c>
      <c r="B313" s="6" t="str">
        <f t="shared" si="41"/>
        <v/>
      </c>
      <c r="C313" s="17" t="str">
        <f t="shared" si="42"/>
        <v/>
      </c>
      <c r="D313" t="str">
        <f t="shared" si="43"/>
        <v/>
      </c>
      <c r="E313" s="17" t="str">
        <f t="shared" si="44"/>
        <v/>
      </c>
      <c r="F313" s="17">
        <f t="shared" si="45"/>
        <v>0</v>
      </c>
      <c r="G313" s="17">
        <f t="shared" si="46"/>
        <v>0</v>
      </c>
      <c r="H313" s="17">
        <f t="shared" si="48"/>
        <v>0</v>
      </c>
      <c r="I313" s="17" t="str">
        <f t="shared" si="47"/>
        <v/>
      </c>
      <c r="J313" s="17">
        <f t="shared" si="49"/>
        <v>0</v>
      </c>
      <c r="K313" s="17" t="str">
        <f>IF(OR($A313="",ISERROR(VLOOKUP($A313,$A$5:$B312,2,FALSE))),"",VLOOKUP($A313,$A$5:$B312,2,FALSE))</f>
        <v/>
      </c>
    </row>
    <row r="314" spans="1:11" x14ac:dyDescent="0.15">
      <c r="A314" t="str">
        <f>IF(CALENDARIO!B320="","",TRIM(UPPER(CALENDARIO!B320)))</f>
        <v/>
      </c>
      <c r="B314" s="6" t="str">
        <f t="shared" si="41"/>
        <v/>
      </c>
      <c r="C314" s="17" t="str">
        <f t="shared" si="42"/>
        <v/>
      </c>
      <c r="D314" t="str">
        <f t="shared" si="43"/>
        <v/>
      </c>
      <c r="E314" s="17" t="str">
        <f t="shared" si="44"/>
        <v/>
      </c>
      <c r="F314" s="17">
        <f t="shared" si="45"/>
        <v>0</v>
      </c>
      <c r="G314" s="17">
        <f t="shared" si="46"/>
        <v>0</v>
      </c>
      <c r="H314" s="17">
        <f t="shared" si="48"/>
        <v>0</v>
      </c>
      <c r="I314" s="17" t="str">
        <f t="shared" si="47"/>
        <v/>
      </c>
      <c r="J314" s="17">
        <f t="shared" si="49"/>
        <v>0</v>
      </c>
      <c r="K314" s="17" t="str">
        <f>IF(OR($A314="",ISERROR(VLOOKUP($A314,$A$5:$B313,2,FALSE))),"",VLOOKUP($A314,$A$5:$B313,2,FALSE))</f>
        <v/>
      </c>
    </row>
    <row r="315" spans="1:11" x14ac:dyDescent="0.15">
      <c r="A315" t="str">
        <f>IF(CALENDARIO!B321="","",TRIM(UPPER(CALENDARIO!B321)))</f>
        <v/>
      </c>
      <c r="B315" s="6" t="str">
        <f t="shared" si="41"/>
        <v/>
      </c>
      <c r="C315" s="17" t="str">
        <f t="shared" si="42"/>
        <v/>
      </c>
      <c r="D315" t="str">
        <f t="shared" si="43"/>
        <v/>
      </c>
      <c r="E315" s="17" t="str">
        <f t="shared" si="44"/>
        <v/>
      </c>
      <c r="F315" s="17">
        <f t="shared" si="45"/>
        <v>0</v>
      </c>
      <c r="G315" s="17">
        <f t="shared" si="46"/>
        <v>0</v>
      </c>
      <c r="H315" s="17">
        <f t="shared" si="48"/>
        <v>0</v>
      </c>
      <c r="I315" s="17" t="str">
        <f t="shared" si="47"/>
        <v/>
      </c>
      <c r="J315" s="17">
        <f t="shared" si="49"/>
        <v>0</v>
      </c>
      <c r="K315" s="17" t="str">
        <f>IF(OR($A315="",ISERROR(VLOOKUP($A315,$A$5:$B314,2,FALSE))),"",VLOOKUP($A315,$A$5:$B314,2,FALSE))</f>
        <v/>
      </c>
    </row>
    <row r="316" spans="1:11" x14ac:dyDescent="0.15">
      <c r="A316" t="str">
        <f>IF(CALENDARIO!B322="","",TRIM(UPPER(CALENDARIO!B322)))</f>
        <v/>
      </c>
      <c r="B316" s="6" t="str">
        <f t="shared" si="41"/>
        <v/>
      </c>
      <c r="C316" s="17" t="str">
        <f t="shared" si="42"/>
        <v/>
      </c>
      <c r="D316" t="str">
        <f t="shared" si="43"/>
        <v/>
      </c>
      <c r="E316" s="17" t="str">
        <f t="shared" si="44"/>
        <v/>
      </c>
      <c r="F316" s="17">
        <f t="shared" si="45"/>
        <v>0</v>
      </c>
      <c r="G316" s="17">
        <f t="shared" si="46"/>
        <v>0</v>
      </c>
      <c r="H316" s="17">
        <f t="shared" si="48"/>
        <v>0</v>
      </c>
      <c r="I316" s="17" t="str">
        <f t="shared" si="47"/>
        <v/>
      </c>
      <c r="J316" s="17">
        <f t="shared" si="49"/>
        <v>0</v>
      </c>
      <c r="K316" s="17" t="str">
        <f>IF(OR($A316="",ISERROR(VLOOKUP($A316,$A$5:$B315,2,FALSE))),"",VLOOKUP($A316,$A$5:$B315,2,FALSE))</f>
        <v/>
      </c>
    </row>
    <row r="317" spans="1:11" x14ac:dyDescent="0.15">
      <c r="A317" t="str">
        <f>IF(CALENDARIO!B323="","",TRIM(UPPER(CALENDARIO!B323)))</f>
        <v/>
      </c>
      <c r="B317" s="6" t="str">
        <f t="shared" si="41"/>
        <v/>
      </c>
      <c r="C317" s="17" t="str">
        <f t="shared" si="42"/>
        <v/>
      </c>
      <c r="D317" t="str">
        <f t="shared" si="43"/>
        <v/>
      </c>
      <c r="E317" s="17" t="str">
        <f t="shared" si="44"/>
        <v/>
      </c>
      <c r="F317" s="17">
        <f t="shared" si="45"/>
        <v>0</v>
      </c>
      <c r="G317" s="17">
        <f t="shared" si="46"/>
        <v>0</v>
      </c>
      <c r="H317" s="17">
        <f t="shared" si="48"/>
        <v>0</v>
      </c>
      <c r="I317" s="17" t="str">
        <f t="shared" si="47"/>
        <v/>
      </c>
      <c r="J317" s="17">
        <f t="shared" si="49"/>
        <v>0</v>
      </c>
      <c r="K317" s="17" t="str">
        <f>IF(OR($A317="",ISERROR(VLOOKUP($A317,$A$5:$B316,2,FALSE))),"",VLOOKUP($A317,$A$5:$B316,2,FALSE))</f>
        <v/>
      </c>
    </row>
    <row r="318" spans="1:11" x14ac:dyDescent="0.15">
      <c r="A318" t="str">
        <f>IF(CALENDARIO!B324="","",TRIM(UPPER(CALENDARIO!B324)))</f>
        <v/>
      </c>
      <c r="B318" s="6" t="str">
        <f t="shared" si="41"/>
        <v/>
      </c>
      <c r="C318" s="17" t="str">
        <f t="shared" si="42"/>
        <v/>
      </c>
      <c r="D318" t="str">
        <f t="shared" si="43"/>
        <v/>
      </c>
      <c r="E318" s="17" t="str">
        <f t="shared" si="44"/>
        <v/>
      </c>
      <c r="F318" s="17">
        <f t="shared" si="45"/>
        <v>0</v>
      </c>
      <c r="G318" s="17">
        <f t="shared" si="46"/>
        <v>0</v>
      </c>
      <c r="H318" s="17">
        <f t="shared" si="48"/>
        <v>0</v>
      </c>
      <c r="I318" s="17" t="str">
        <f t="shared" si="47"/>
        <v/>
      </c>
      <c r="J318" s="17">
        <f t="shared" si="49"/>
        <v>0</v>
      </c>
      <c r="K318" s="17" t="str">
        <f>IF(OR($A318="",ISERROR(VLOOKUP($A318,$A$5:$B317,2,FALSE))),"",VLOOKUP($A318,$A$5:$B317,2,FALSE))</f>
        <v/>
      </c>
    </row>
    <row r="319" spans="1:11" x14ac:dyDescent="0.15">
      <c r="A319" t="str">
        <f>IF(CALENDARIO!B325="","",TRIM(UPPER(CALENDARIO!B325)))</f>
        <v/>
      </c>
      <c r="B319" s="6" t="str">
        <f t="shared" si="41"/>
        <v/>
      </c>
      <c r="C319" s="17" t="str">
        <f t="shared" si="42"/>
        <v/>
      </c>
      <c r="D319" t="str">
        <f t="shared" si="43"/>
        <v/>
      </c>
      <c r="E319" s="17" t="str">
        <f t="shared" si="44"/>
        <v/>
      </c>
      <c r="F319" s="17">
        <f t="shared" si="45"/>
        <v>0</v>
      </c>
      <c r="G319" s="17">
        <f t="shared" si="46"/>
        <v>0</v>
      </c>
      <c r="H319" s="17">
        <f t="shared" si="48"/>
        <v>0</v>
      </c>
      <c r="I319" s="17" t="str">
        <f t="shared" si="47"/>
        <v/>
      </c>
      <c r="J319" s="17">
        <f t="shared" si="49"/>
        <v>0</v>
      </c>
      <c r="K319" s="17" t="str">
        <f>IF(OR($A319="",ISERROR(VLOOKUP($A319,$A$5:$B318,2,FALSE))),"",VLOOKUP($A319,$A$5:$B318,2,FALSE))</f>
        <v/>
      </c>
    </row>
    <row r="320" spans="1:11" x14ac:dyDescent="0.15">
      <c r="A320" t="str">
        <f>IF(CALENDARIO!B326="","",TRIM(UPPER(CALENDARIO!B326)))</f>
        <v/>
      </c>
      <c r="B320" s="6" t="str">
        <f t="shared" si="41"/>
        <v/>
      </c>
      <c r="C320" s="17" t="str">
        <f t="shared" si="42"/>
        <v/>
      </c>
      <c r="D320" t="str">
        <f t="shared" si="43"/>
        <v/>
      </c>
      <c r="E320" s="17" t="str">
        <f t="shared" si="44"/>
        <v/>
      </c>
      <c r="F320" s="17">
        <f t="shared" si="45"/>
        <v>0</v>
      </c>
      <c r="G320" s="17">
        <f t="shared" si="46"/>
        <v>0</v>
      </c>
      <c r="H320" s="17">
        <f t="shared" si="48"/>
        <v>0</v>
      </c>
      <c r="I320" s="17" t="str">
        <f t="shared" si="47"/>
        <v/>
      </c>
      <c r="J320" s="17">
        <f t="shared" si="49"/>
        <v>0</v>
      </c>
      <c r="K320" s="17" t="str">
        <f>IF(OR($A320="",ISERROR(VLOOKUP($A320,$A$5:$B319,2,FALSE))),"",VLOOKUP($A320,$A$5:$B319,2,FALSE))</f>
        <v/>
      </c>
    </row>
    <row r="321" spans="1:11" x14ac:dyDescent="0.15">
      <c r="A321" t="str">
        <f>IF(CALENDARIO!B327="","",TRIM(UPPER(CALENDARIO!B327)))</f>
        <v/>
      </c>
      <c r="B321" s="6" t="str">
        <f t="shared" si="41"/>
        <v/>
      </c>
      <c r="C321" s="17" t="str">
        <f t="shared" si="42"/>
        <v/>
      </c>
      <c r="D321" t="str">
        <f t="shared" si="43"/>
        <v/>
      </c>
      <c r="E321" s="17" t="str">
        <f t="shared" si="44"/>
        <v/>
      </c>
      <c r="F321" s="17">
        <f t="shared" si="45"/>
        <v>0</v>
      </c>
      <c r="G321" s="17">
        <f t="shared" si="46"/>
        <v>0</v>
      </c>
      <c r="H321" s="17">
        <f t="shared" si="48"/>
        <v>0</v>
      </c>
      <c r="I321" s="17" t="str">
        <f t="shared" si="47"/>
        <v/>
      </c>
      <c r="J321" s="17">
        <f t="shared" si="49"/>
        <v>0</v>
      </c>
      <c r="K321" s="17" t="str">
        <f>IF(OR($A321="",ISERROR(VLOOKUP($A321,$A$5:$B320,2,FALSE))),"",VLOOKUP($A321,$A$5:$B320,2,FALSE))</f>
        <v/>
      </c>
    </row>
    <row r="322" spans="1:11" x14ac:dyDescent="0.15">
      <c r="A322" t="str">
        <f>IF(CALENDARIO!B328="","",TRIM(UPPER(CALENDARIO!B328)))</f>
        <v/>
      </c>
      <c r="B322" s="6" t="str">
        <f t="shared" si="41"/>
        <v/>
      </c>
      <c r="C322" s="17" t="str">
        <f t="shared" si="42"/>
        <v/>
      </c>
      <c r="D322" t="str">
        <f t="shared" si="43"/>
        <v/>
      </c>
      <c r="E322" s="17" t="str">
        <f t="shared" si="44"/>
        <v/>
      </c>
      <c r="F322" s="17">
        <f t="shared" si="45"/>
        <v>0</v>
      </c>
      <c r="G322" s="17">
        <f t="shared" si="46"/>
        <v>0</v>
      </c>
      <c r="H322" s="17">
        <f t="shared" si="48"/>
        <v>0</v>
      </c>
      <c r="I322" s="17" t="str">
        <f t="shared" si="47"/>
        <v/>
      </c>
      <c r="J322" s="17">
        <f t="shared" si="49"/>
        <v>0</v>
      </c>
      <c r="K322" s="17" t="str">
        <f>IF(OR($A322="",ISERROR(VLOOKUP($A322,$A$5:$B321,2,FALSE))),"",VLOOKUP($A322,$A$5:$B321,2,FALSE))</f>
        <v/>
      </c>
    </row>
    <row r="323" spans="1:11" x14ac:dyDescent="0.15">
      <c r="A323" t="str">
        <f>IF(CALENDARIO!B329="","",TRIM(UPPER(CALENDARIO!B329)))</f>
        <v/>
      </c>
      <c r="B323" s="6" t="str">
        <f t="shared" si="41"/>
        <v/>
      </c>
      <c r="C323" s="17" t="str">
        <f t="shared" si="42"/>
        <v/>
      </c>
      <c r="D323" t="str">
        <f t="shared" si="43"/>
        <v/>
      </c>
      <c r="E323" s="17" t="str">
        <f t="shared" si="44"/>
        <v/>
      </c>
      <c r="F323" s="17">
        <f t="shared" si="45"/>
        <v>0</v>
      </c>
      <c r="G323" s="17">
        <f t="shared" si="46"/>
        <v>0</v>
      </c>
      <c r="H323" s="17">
        <f t="shared" si="48"/>
        <v>0</v>
      </c>
      <c r="I323" s="17" t="str">
        <f t="shared" si="47"/>
        <v/>
      </c>
      <c r="J323" s="17">
        <f t="shared" si="49"/>
        <v>0</v>
      </c>
      <c r="K323" s="17" t="str">
        <f>IF(OR($A323="",ISERROR(VLOOKUP($A323,$A$5:$B322,2,FALSE))),"",VLOOKUP($A323,$A$5:$B322,2,FALSE))</f>
        <v/>
      </c>
    </row>
    <row r="324" spans="1:11" x14ac:dyDescent="0.15">
      <c r="A324" t="str">
        <f>IF(CALENDARIO!B330="","",TRIM(UPPER(CALENDARIO!B330)))</f>
        <v/>
      </c>
      <c r="B324" s="6" t="str">
        <f t="shared" si="41"/>
        <v/>
      </c>
      <c r="C324" s="17" t="str">
        <f t="shared" si="42"/>
        <v/>
      </c>
      <c r="D324" t="str">
        <f t="shared" si="43"/>
        <v/>
      </c>
      <c r="E324" s="17" t="str">
        <f t="shared" si="44"/>
        <v/>
      </c>
      <c r="F324" s="17">
        <f t="shared" si="45"/>
        <v>0</v>
      </c>
      <c r="G324" s="17">
        <f t="shared" si="46"/>
        <v>0</v>
      </c>
      <c r="H324" s="17">
        <f t="shared" si="48"/>
        <v>0</v>
      </c>
      <c r="I324" s="17" t="str">
        <f t="shared" si="47"/>
        <v/>
      </c>
      <c r="J324" s="17">
        <f t="shared" si="49"/>
        <v>0</v>
      </c>
      <c r="K324" s="17" t="str">
        <f>IF(OR($A324="",ISERROR(VLOOKUP($A324,$A$5:$B323,2,FALSE))),"",VLOOKUP($A324,$A$5:$B323,2,FALSE))</f>
        <v/>
      </c>
    </row>
    <row r="325" spans="1:11" x14ac:dyDescent="0.15">
      <c r="A325" t="str">
        <f>IF(CALENDARIO!B331="","",TRIM(UPPER(CALENDARIO!B331)))</f>
        <v/>
      </c>
      <c r="B325" s="6" t="str">
        <f t="shared" si="41"/>
        <v/>
      </c>
      <c r="C325" s="17" t="str">
        <f t="shared" si="42"/>
        <v/>
      </c>
      <c r="D325" t="str">
        <f t="shared" si="43"/>
        <v/>
      </c>
      <c r="E325" s="17" t="str">
        <f t="shared" si="44"/>
        <v/>
      </c>
      <c r="F325" s="17">
        <f t="shared" si="45"/>
        <v>0</v>
      </c>
      <c r="G325" s="17">
        <f t="shared" si="46"/>
        <v>0</v>
      </c>
      <c r="H325" s="17">
        <f t="shared" si="48"/>
        <v>0</v>
      </c>
      <c r="I325" s="17" t="str">
        <f t="shared" si="47"/>
        <v/>
      </c>
      <c r="J325" s="17">
        <f t="shared" si="49"/>
        <v>0</v>
      </c>
      <c r="K325" s="17" t="str">
        <f>IF(OR($A325="",ISERROR(VLOOKUP($A325,$A$5:$B324,2,FALSE))),"",VLOOKUP($A325,$A$5:$B324,2,FALSE))</f>
        <v/>
      </c>
    </row>
    <row r="326" spans="1:11" x14ac:dyDescent="0.15">
      <c r="A326" t="str">
        <f>IF(CALENDARIO!B332="","",TRIM(UPPER(CALENDARIO!B332)))</f>
        <v/>
      </c>
      <c r="B326" s="6" t="str">
        <f t="shared" ref="B326:B389" si="50">IF(A326="","",IF(OR(UPPER(LEFT(A326))="X",UPPER(LEFT(A326))="Y",UPPER(LEFT(A326))="Z"),MID(A326,2,LEN(A326)-2),LEFT(A326,LEN(A326)-1)))</f>
        <v/>
      </c>
      <c r="C326" s="17" t="str">
        <f t="shared" ref="C326:C389" si="51">IF(A326="","",RIGHT(A326,1))</f>
        <v/>
      </c>
      <c r="D326" t="str">
        <f t="shared" ref="D326:D389" si="52">IF(A326="","",IF(UPPER(LEFT(A326))="Y",MOD(VALUE("1"&amp;B326),23),IF(UPPER(LEFT(A326))="Z",MOD(VALUE("2"&amp;B326),23),MOD(B326,23))))</f>
        <v/>
      </c>
      <c r="E326" s="17" t="str">
        <f t="shared" ref="E326:E389" si="53">IF(A326="","",MID("TRWAGMYFPDXBNJZSQVHLCKE",D326+1,1))</f>
        <v/>
      </c>
      <c r="F326" s="17">
        <f t="shared" ref="F326:F389" si="54">IF(AND(A326&lt;&gt;"",C326=E326),1,0)</f>
        <v>0</v>
      </c>
      <c r="G326" s="17">
        <f t="shared" ref="G326:G389" si="55">IF(A326="",0,1)</f>
        <v>0</v>
      </c>
      <c r="H326" s="17">
        <f t="shared" si="48"/>
        <v>0</v>
      </c>
      <c r="I326" s="17" t="str">
        <f t="shared" ref="I326:I389" si="56">IF(A326="","",A326)</f>
        <v/>
      </c>
      <c r="J326" s="17">
        <f t="shared" si="49"/>
        <v>0</v>
      </c>
      <c r="K326" s="17" t="str">
        <f>IF(OR($A326="",ISERROR(VLOOKUP($A326,$A$5:$B325,2,FALSE))),"",VLOOKUP($A326,$A$5:$B325,2,FALSE))</f>
        <v/>
      </c>
    </row>
    <row r="327" spans="1:11" x14ac:dyDescent="0.15">
      <c r="A327" t="str">
        <f>IF(CALENDARIO!B333="","",TRIM(UPPER(CALENDARIO!B333)))</f>
        <v/>
      </c>
      <c r="B327" s="6" t="str">
        <f t="shared" si="50"/>
        <v/>
      </c>
      <c r="C327" s="17" t="str">
        <f t="shared" si="51"/>
        <v/>
      </c>
      <c r="D327" t="str">
        <f t="shared" si="52"/>
        <v/>
      </c>
      <c r="E327" s="17" t="str">
        <f t="shared" si="53"/>
        <v/>
      </c>
      <c r="F327" s="17">
        <f t="shared" si="54"/>
        <v>0</v>
      </c>
      <c r="G327" s="17">
        <f t="shared" si="55"/>
        <v>0</v>
      </c>
      <c r="H327" s="17">
        <f t="shared" ref="H327:H390" si="57">IF(A327="",0,H326+1)</f>
        <v>0</v>
      </c>
      <c r="I327" s="17" t="str">
        <f t="shared" si="56"/>
        <v/>
      </c>
      <c r="J327" s="17">
        <f t="shared" ref="J327:J390" si="58">IF(K327="",0,1)</f>
        <v>0</v>
      </c>
      <c r="K327" s="17" t="str">
        <f>IF(OR($A327="",ISERROR(VLOOKUP($A327,$A$5:$B326,2,FALSE))),"",VLOOKUP($A327,$A$5:$B326,2,FALSE))</f>
        <v/>
      </c>
    </row>
    <row r="328" spans="1:11" x14ac:dyDescent="0.15">
      <c r="A328" t="str">
        <f>IF(CALENDARIO!B334="","",TRIM(UPPER(CALENDARIO!B334)))</f>
        <v/>
      </c>
      <c r="B328" s="6" t="str">
        <f t="shared" si="50"/>
        <v/>
      </c>
      <c r="C328" s="17" t="str">
        <f t="shared" si="51"/>
        <v/>
      </c>
      <c r="D328" t="str">
        <f t="shared" si="52"/>
        <v/>
      </c>
      <c r="E328" s="17" t="str">
        <f t="shared" si="53"/>
        <v/>
      </c>
      <c r="F328" s="17">
        <f t="shared" si="54"/>
        <v>0</v>
      </c>
      <c r="G328" s="17">
        <f t="shared" si="55"/>
        <v>0</v>
      </c>
      <c r="H328" s="17">
        <f t="shared" si="57"/>
        <v>0</v>
      </c>
      <c r="I328" s="17" t="str">
        <f t="shared" si="56"/>
        <v/>
      </c>
      <c r="J328" s="17">
        <f t="shared" si="58"/>
        <v>0</v>
      </c>
      <c r="K328" s="17" t="str">
        <f>IF(OR($A328="",ISERROR(VLOOKUP($A328,$A$5:$B327,2,FALSE))),"",VLOOKUP($A328,$A$5:$B327,2,FALSE))</f>
        <v/>
      </c>
    </row>
    <row r="329" spans="1:11" x14ac:dyDescent="0.15">
      <c r="A329" t="str">
        <f>IF(CALENDARIO!B335="","",TRIM(UPPER(CALENDARIO!B335)))</f>
        <v/>
      </c>
      <c r="B329" s="6" t="str">
        <f t="shared" si="50"/>
        <v/>
      </c>
      <c r="C329" s="17" t="str">
        <f t="shared" si="51"/>
        <v/>
      </c>
      <c r="D329" t="str">
        <f t="shared" si="52"/>
        <v/>
      </c>
      <c r="E329" s="17" t="str">
        <f t="shared" si="53"/>
        <v/>
      </c>
      <c r="F329" s="17">
        <f t="shared" si="54"/>
        <v>0</v>
      </c>
      <c r="G329" s="17">
        <f t="shared" si="55"/>
        <v>0</v>
      </c>
      <c r="H329" s="17">
        <f t="shared" si="57"/>
        <v>0</v>
      </c>
      <c r="I329" s="17" t="str">
        <f t="shared" si="56"/>
        <v/>
      </c>
      <c r="J329" s="17">
        <f t="shared" si="58"/>
        <v>0</v>
      </c>
      <c r="K329" s="17" t="str">
        <f>IF(OR($A329="",ISERROR(VLOOKUP($A329,$A$5:$B328,2,FALSE))),"",VLOOKUP($A329,$A$5:$B328,2,FALSE))</f>
        <v/>
      </c>
    </row>
    <row r="330" spans="1:11" x14ac:dyDescent="0.15">
      <c r="A330" t="str">
        <f>IF(CALENDARIO!B336="","",TRIM(UPPER(CALENDARIO!B336)))</f>
        <v/>
      </c>
      <c r="B330" s="6" t="str">
        <f t="shared" si="50"/>
        <v/>
      </c>
      <c r="C330" s="17" t="str">
        <f t="shared" si="51"/>
        <v/>
      </c>
      <c r="D330" t="str">
        <f t="shared" si="52"/>
        <v/>
      </c>
      <c r="E330" s="17" t="str">
        <f t="shared" si="53"/>
        <v/>
      </c>
      <c r="F330" s="17">
        <f t="shared" si="54"/>
        <v>0</v>
      </c>
      <c r="G330" s="17">
        <f t="shared" si="55"/>
        <v>0</v>
      </c>
      <c r="H330" s="17">
        <f t="shared" si="57"/>
        <v>0</v>
      </c>
      <c r="I330" s="17" t="str">
        <f t="shared" si="56"/>
        <v/>
      </c>
      <c r="J330" s="17">
        <f t="shared" si="58"/>
        <v>0</v>
      </c>
      <c r="K330" s="17" t="str">
        <f>IF(OR($A330="",ISERROR(VLOOKUP($A330,$A$5:$B329,2,FALSE))),"",VLOOKUP($A330,$A$5:$B329,2,FALSE))</f>
        <v/>
      </c>
    </row>
    <row r="331" spans="1:11" x14ac:dyDescent="0.15">
      <c r="A331" t="str">
        <f>IF(CALENDARIO!B337="","",TRIM(UPPER(CALENDARIO!B337)))</f>
        <v/>
      </c>
      <c r="B331" s="6" t="str">
        <f t="shared" si="50"/>
        <v/>
      </c>
      <c r="C331" s="17" t="str">
        <f t="shared" si="51"/>
        <v/>
      </c>
      <c r="D331" t="str">
        <f t="shared" si="52"/>
        <v/>
      </c>
      <c r="E331" s="17" t="str">
        <f t="shared" si="53"/>
        <v/>
      </c>
      <c r="F331" s="17">
        <f t="shared" si="54"/>
        <v>0</v>
      </c>
      <c r="G331" s="17">
        <f t="shared" si="55"/>
        <v>0</v>
      </c>
      <c r="H331" s="17">
        <f t="shared" si="57"/>
        <v>0</v>
      </c>
      <c r="I331" s="17" t="str">
        <f t="shared" si="56"/>
        <v/>
      </c>
      <c r="J331" s="17">
        <f t="shared" si="58"/>
        <v>0</v>
      </c>
      <c r="K331" s="17" t="str">
        <f>IF(OR($A331="",ISERROR(VLOOKUP($A331,$A$5:$B330,2,FALSE))),"",VLOOKUP($A331,$A$5:$B330,2,FALSE))</f>
        <v/>
      </c>
    </row>
    <row r="332" spans="1:11" x14ac:dyDescent="0.15">
      <c r="A332" t="str">
        <f>IF(CALENDARIO!B338="","",TRIM(UPPER(CALENDARIO!B338)))</f>
        <v/>
      </c>
      <c r="B332" s="6" t="str">
        <f t="shared" si="50"/>
        <v/>
      </c>
      <c r="C332" s="17" t="str">
        <f t="shared" si="51"/>
        <v/>
      </c>
      <c r="D332" t="str">
        <f t="shared" si="52"/>
        <v/>
      </c>
      <c r="E332" s="17" t="str">
        <f t="shared" si="53"/>
        <v/>
      </c>
      <c r="F332" s="17">
        <f t="shared" si="54"/>
        <v>0</v>
      </c>
      <c r="G332" s="17">
        <f t="shared" si="55"/>
        <v>0</v>
      </c>
      <c r="H332" s="17">
        <f t="shared" si="57"/>
        <v>0</v>
      </c>
      <c r="I332" s="17" t="str">
        <f t="shared" si="56"/>
        <v/>
      </c>
      <c r="J332" s="17">
        <f t="shared" si="58"/>
        <v>0</v>
      </c>
      <c r="K332" s="17" t="str">
        <f>IF(OR($A332="",ISERROR(VLOOKUP($A332,$A$5:$B331,2,FALSE))),"",VLOOKUP($A332,$A$5:$B331,2,FALSE))</f>
        <v/>
      </c>
    </row>
    <row r="333" spans="1:11" x14ac:dyDescent="0.15">
      <c r="A333" t="str">
        <f>IF(CALENDARIO!B339="","",TRIM(UPPER(CALENDARIO!B339)))</f>
        <v/>
      </c>
      <c r="B333" s="6" t="str">
        <f t="shared" si="50"/>
        <v/>
      </c>
      <c r="C333" s="17" t="str">
        <f t="shared" si="51"/>
        <v/>
      </c>
      <c r="D333" t="str">
        <f t="shared" si="52"/>
        <v/>
      </c>
      <c r="E333" s="17" t="str">
        <f t="shared" si="53"/>
        <v/>
      </c>
      <c r="F333" s="17">
        <f t="shared" si="54"/>
        <v>0</v>
      </c>
      <c r="G333" s="17">
        <f t="shared" si="55"/>
        <v>0</v>
      </c>
      <c r="H333" s="17">
        <f t="shared" si="57"/>
        <v>0</v>
      </c>
      <c r="I333" s="17" t="str">
        <f t="shared" si="56"/>
        <v/>
      </c>
      <c r="J333" s="17">
        <f t="shared" si="58"/>
        <v>0</v>
      </c>
      <c r="K333" s="17" t="str">
        <f>IF(OR($A333="",ISERROR(VLOOKUP($A333,$A$5:$B332,2,FALSE))),"",VLOOKUP($A333,$A$5:$B332,2,FALSE))</f>
        <v/>
      </c>
    </row>
    <row r="334" spans="1:11" x14ac:dyDescent="0.15">
      <c r="A334" t="str">
        <f>IF(CALENDARIO!B340="","",TRIM(UPPER(CALENDARIO!B340)))</f>
        <v/>
      </c>
      <c r="B334" s="6" t="str">
        <f t="shared" si="50"/>
        <v/>
      </c>
      <c r="C334" s="17" t="str">
        <f t="shared" si="51"/>
        <v/>
      </c>
      <c r="D334" t="str">
        <f t="shared" si="52"/>
        <v/>
      </c>
      <c r="E334" s="17" t="str">
        <f t="shared" si="53"/>
        <v/>
      </c>
      <c r="F334" s="17">
        <f t="shared" si="54"/>
        <v>0</v>
      </c>
      <c r="G334" s="17">
        <f t="shared" si="55"/>
        <v>0</v>
      </c>
      <c r="H334" s="17">
        <f t="shared" si="57"/>
        <v>0</v>
      </c>
      <c r="I334" s="17" t="str">
        <f t="shared" si="56"/>
        <v/>
      </c>
      <c r="J334" s="17">
        <f t="shared" si="58"/>
        <v>0</v>
      </c>
      <c r="K334" s="17" t="str">
        <f>IF(OR($A334="",ISERROR(VLOOKUP($A334,$A$5:$B333,2,FALSE))),"",VLOOKUP($A334,$A$5:$B333,2,FALSE))</f>
        <v/>
      </c>
    </row>
    <row r="335" spans="1:11" x14ac:dyDescent="0.15">
      <c r="A335" t="str">
        <f>IF(CALENDARIO!B341="","",TRIM(UPPER(CALENDARIO!B341)))</f>
        <v/>
      </c>
      <c r="B335" s="6" t="str">
        <f t="shared" si="50"/>
        <v/>
      </c>
      <c r="C335" s="17" t="str">
        <f t="shared" si="51"/>
        <v/>
      </c>
      <c r="D335" t="str">
        <f t="shared" si="52"/>
        <v/>
      </c>
      <c r="E335" s="17" t="str">
        <f t="shared" si="53"/>
        <v/>
      </c>
      <c r="F335" s="17">
        <f t="shared" si="54"/>
        <v>0</v>
      </c>
      <c r="G335" s="17">
        <f t="shared" si="55"/>
        <v>0</v>
      </c>
      <c r="H335" s="17">
        <f t="shared" si="57"/>
        <v>0</v>
      </c>
      <c r="I335" s="17" t="str">
        <f t="shared" si="56"/>
        <v/>
      </c>
      <c r="J335" s="17">
        <f t="shared" si="58"/>
        <v>0</v>
      </c>
      <c r="K335" s="17" t="str">
        <f>IF(OR($A335="",ISERROR(VLOOKUP($A335,$A$5:$B334,2,FALSE))),"",VLOOKUP($A335,$A$5:$B334,2,FALSE))</f>
        <v/>
      </c>
    </row>
    <row r="336" spans="1:11" x14ac:dyDescent="0.15">
      <c r="A336" t="str">
        <f>IF(CALENDARIO!B342="","",TRIM(UPPER(CALENDARIO!B342)))</f>
        <v/>
      </c>
      <c r="B336" s="6" t="str">
        <f t="shared" si="50"/>
        <v/>
      </c>
      <c r="C336" s="17" t="str">
        <f t="shared" si="51"/>
        <v/>
      </c>
      <c r="D336" t="str">
        <f t="shared" si="52"/>
        <v/>
      </c>
      <c r="E336" s="17" t="str">
        <f t="shared" si="53"/>
        <v/>
      </c>
      <c r="F336" s="17">
        <f t="shared" si="54"/>
        <v>0</v>
      </c>
      <c r="G336" s="17">
        <f t="shared" si="55"/>
        <v>0</v>
      </c>
      <c r="H336" s="17">
        <f t="shared" si="57"/>
        <v>0</v>
      </c>
      <c r="I336" s="17" t="str">
        <f t="shared" si="56"/>
        <v/>
      </c>
      <c r="J336" s="17">
        <f t="shared" si="58"/>
        <v>0</v>
      </c>
      <c r="K336" s="17" t="str">
        <f>IF(OR($A336="",ISERROR(VLOOKUP($A336,$A$5:$B335,2,FALSE))),"",VLOOKUP($A336,$A$5:$B335,2,FALSE))</f>
        <v/>
      </c>
    </row>
    <row r="337" spans="1:11" x14ac:dyDescent="0.15">
      <c r="A337" t="str">
        <f>IF(CALENDARIO!B343="","",TRIM(UPPER(CALENDARIO!B343)))</f>
        <v/>
      </c>
      <c r="B337" s="6" t="str">
        <f t="shared" si="50"/>
        <v/>
      </c>
      <c r="C337" s="17" t="str">
        <f t="shared" si="51"/>
        <v/>
      </c>
      <c r="D337" t="str">
        <f t="shared" si="52"/>
        <v/>
      </c>
      <c r="E337" s="17" t="str">
        <f t="shared" si="53"/>
        <v/>
      </c>
      <c r="F337" s="17">
        <f t="shared" si="54"/>
        <v>0</v>
      </c>
      <c r="G337" s="17">
        <f t="shared" si="55"/>
        <v>0</v>
      </c>
      <c r="H337" s="17">
        <f t="shared" si="57"/>
        <v>0</v>
      </c>
      <c r="I337" s="17" t="str">
        <f t="shared" si="56"/>
        <v/>
      </c>
      <c r="J337" s="17">
        <f t="shared" si="58"/>
        <v>0</v>
      </c>
      <c r="K337" s="17" t="str">
        <f>IF(OR($A337="",ISERROR(VLOOKUP($A337,$A$5:$B336,2,FALSE))),"",VLOOKUP($A337,$A$5:$B336,2,FALSE))</f>
        <v/>
      </c>
    </row>
    <row r="338" spans="1:11" x14ac:dyDescent="0.15">
      <c r="A338" t="str">
        <f>IF(CALENDARIO!B344="","",TRIM(UPPER(CALENDARIO!B344)))</f>
        <v/>
      </c>
      <c r="B338" s="6" t="str">
        <f t="shared" si="50"/>
        <v/>
      </c>
      <c r="C338" s="17" t="str">
        <f t="shared" si="51"/>
        <v/>
      </c>
      <c r="D338" t="str">
        <f t="shared" si="52"/>
        <v/>
      </c>
      <c r="E338" s="17" t="str">
        <f t="shared" si="53"/>
        <v/>
      </c>
      <c r="F338" s="17">
        <f t="shared" si="54"/>
        <v>0</v>
      </c>
      <c r="G338" s="17">
        <f t="shared" si="55"/>
        <v>0</v>
      </c>
      <c r="H338" s="17">
        <f t="shared" si="57"/>
        <v>0</v>
      </c>
      <c r="I338" s="17" t="str">
        <f t="shared" si="56"/>
        <v/>
      </c>
      <c r="J338" s="17">
        <f t="shared" si="58"/>
        <v>0</v>
      </c>
      <c r="K338" s="17" t="str">
        <f>IF(OR($A338="",ISERROR(VLOOKUP($A338,$A$5:$B337,2,FALSE))),"",VLOOKUP($A338,$A$5:$B337,2,FALSE))</f>
        <v/>
      </c>
    </row>
    <row r="339" spans="1:11" x14ac:dyDescent="0.15">
      <c r="A339" t="str">
        <f>IF(CALENDARIO!B345="","",TRIM(UPPER(CALENDARIO!B345)))</f>
        <v/>
      </c>
      <c r="B339" s="6" t="str">
        <f t="shared" si="50"/>
        <v/>
      </c>
      <c r="C339" s="17" t="str">
        <f t="shared" si="51"/>
        <v/>
      </c>
      <c r="D339" t="str">
        <f t="shared" si="52"/>
        <v/>
      </c>
      <c r="E339" s="17" t="str">
        <f t="shared" si="53"/>
        <v/>
      </c>
      <c r="F339" s="17">
        <f t="shared" si="54"/>
        <v>0</v>
      </c>
      <c r="G339" s="17">
        <f t="shared" si="55"/>
        <v>0</v>
      </c>
      <c r="H339" s="17">
        <f t="shared" si="57"/>
        <v>0</v>
      </c>
      <c r="I339" s="17" t="str">
        <f t="shared" si="56"/>
        <v/>
      </c>
      <c r="J339" s="17">
        <f t="shared" si="58"/>
        <v>0</v>
      </c>
      <c r="K339" s="17" t="str">
        <f>IF(OR($A339="",ISERROR(VLOOKUP($A339,$A$5:$B338,2,FALSE))),"",VLOOKUP($A339,$A$5:$B338,2,FALSE))</f>
        <v/>
      </c>
    </row>
    <row r="340" spans="1:11" x14ac:dyDescent="0.15">
      <c r="A340" t="str">
        <f>IF(CALENDARIO!B346="","",TRIM(UPPER(CALENDARIO!B346)))</f>
        <v/>
      </c>
      <c r="B340" s="6" t="str">
        <f t="shared" si="50"/>
        <v/>
      </c>
      <c r="C340" s="17" t="str">
        <f t="shared" si="51"/>
        <v/>
      </c>
      <c r="D340" t="str">
        <f t="shared" si="52"/>
        <v/>
      </c>
      <c r="E340" s="17" t="str">
        <f t="shared" si="53"/>
        <v/>
      </c>
      <c r="F340" s="17">
        <f t="shared" si="54"/>
        <v>0</v>
      </c>
      <c r="G340" s="17">
        <f t="shared" si="55"/>
        <v>0</v>
      </c>
      <c r="H340" s="17">
        <f t="shared" si="57"/>
        <v>0</v>
      </c>
      <c r="I340" s="17" t="str">
        <f t="shared" si="56"/>
        <v/>
      </c>
      <c r="J340" s="17">
        <f t="shared" si="58"/>
        <v>0</v>
      </c>
      <c r="K340" s="17" t="str">
        <f>IF(OR($A340="",ISERROR(VLOOKUP($A340,$A$5:$B339,2,FALSE))),"",VLOOKUP($A340,$A$5:$B339,2,FALSE))</f>
        <v/>
      </c>
    </row>
    <row r="341" spans="1:11" x14ac:dyDescent="0.15">
      <c r="A341" t="str">
        <f>IF(CALENDARIO!B347="","",TRIM(UPPER(CALENDARIO!B347)))</f>
        <v/>
      </c>
      <c r="B341" s="6" t="str">
        <f t="shared" si="50"/>
        <v/>
      </c>
      <c r="C341" s="17" t="str">
        <f t="shared" si="51"/>
        <v/>
      </c>
      <c r="D341" t="str">
        <f t="shared" si="52"/>
        <v/>
      </c>
      <c r="E341" s="17" t="str">
        <f t="shared" si="53"/>
        <v/>
      </c>
      <c r="F341" s="17">
        <f t="shared" si="54"/>
        <v>0</v>
      </c>
      <c r="G341" s="17">
        <f t="shared" si="55"/>
        <v>0</v>
      </c>
      <c r="H341" s="17">
        <f t="shared" si="57"/>
        <v>0</v>
      </c>
      <c r="I341" s="17" t="str">
        <f t="shared" si="56"/>
        <v/>
      </c>
      <c r="J341" s="17">
        <f t="shared" si="58"/>
        <v>0</v>
      </c>
      <c r="K341" s="17" t="str">
        <f>IF(OR($A341="",ISERROR(VLOOKUP($A341,$A$5:$B340,2,FALSE))),"",VLOOKUP($A341,$A$5:$B340,2,FALSE))</f>
        <v/>
      </c>
    </row>
    <row r="342" spans="1:11" x14ac:dyDescent="0.15">
      <c r="A342" t="str">
        <f>IF(CALENDARIO!B348="","",TRIM(UPPER(CALENDARIO!B348)))</f>
        <v/>
      </c>
      <c r="B342" s="6" t="str">
        <f t="shared" si="50"/>
        <v/>
      </c>
      <c r="C342" s="17" t="str">
        <f t="shared" si="51"/>
        <v/>
      </c>
      <c r="D342" t="str">
        <f t="shared" si="52"/>
        <v/>
      </c>
      <c r="E342" s="17" t="str">
        <f t="shared" si="53"/>
        <v/>
      </c>
      <c r="F342" s="17">
        <f t="shared" si="54"/>
        <v>0</v>
      </c>
      <c r="G342" s="17">
        <f t="shared" si="55"/>
        <v>0</v>
      </c>
      <c r="H342" s="17">
        <f t="shared" si="57"/>
        <v>0</v>
      </c>
      <c r="I342" s="17" t="str">
        <f t="shared" si="56"/>
        <v/>
      </c>
      <c r="J342" s="17">
        <f t="shared" si="58"/>
        <v>0</v>
      </c>
      <c r="K342" s="17" t="str">
        <f>IF(OR($A342="",ISERROR(VLOOKUP($A342,$A$5:$B341,2,FALSE))),"",VLOOKUP($A342,$A$5:$B341,2,FALSE))</f>
        <v/>
      </c>
    </row>
    <row r="343" spans="1:11" x14ac:dyDescent="0.15">
      <c r="A343" t="str">
        <f>IF(CALENDARIO!B349="","",TRIM(UPPER(CALENDARIO!B349)))</f>
        <v/>
      </c>
      <c r="B343" s="6" t="str">
        <f t="shared" si="50"/>
        <v/>
      </c>
      <c r="C343" s="17" t="str">
        <f t="shared" si="51"/>
        <v/>
      </c>
      <c r="D343" t="str">
        <f t="shared" si="52"/>
        <v/>
      </c>
      <c r="E343" s="17" t="str">
        <f t="shared" si="53"/>
        <v/>
      </c>
      <c r="F343" s="17">
        <f t="shared" si="54"/>
        <v>0</v>
      </c>
      <c r="G343" s="17">
        <f t="shared" si="55"/>
        <v>0</v>
      </c>
      <c r="H343" s="17">
        <f t="shared" si="57"/>
        <v>0</v>
      </c>
      <c r="I343" s="17" t="str">
        <f t="shared" si="56"/>
        <v/>
      </c>
      <c r="J343" s="17">
        <f t="shared" si="58"/>
        <v>0</v>
      </c>
      <c r="K343" s="17" t="str">
        <f>IF(OR($A343="",ISERROR(VLOOKUP($A343,$A$5:$B342,2,FALSE))),"",VLOOKUP($A343,$A$5:$B342,2,FALSE))</f>
        <v/>
      </c>
    </row>
    <row r="344" spans="1:11" x14ac:dyDescent="0.15">
      <c r="A344" t="str">
        <f>IF(CALENDARIO!B350="","",TRIM(UPPER(CALENDARIO!B350)))</f>
        <v/>
      </c>
      <c r="B344" s="6" t="str">
        <f t="shared" si="50"/>
        <v/>
      </c>
      <c r="C344" s="17" t="str">
        <f t="shared" si="51"/>
        <v/>
      </c>
      <c r="D344" t="str">
        <f t="shared" si="52"/>
        <v/>
      </c>
      <c r="E344" s="17" t="str">
        <f t="shared" si="53"/>
        <v/>
      </c>
      <c r="F344" s="17">
        <f t="shared" si="54"/>
        <v>0</v>
      </c>
      <c r="G344" s="17">
        <f t="shared" si="55"/>
        <v>0</v>
      </c>
      <c r="H344" s="17">
        <f t="shared" si="57"/>
        <v>0</v>
      </c>
      <c r="I344" s="17" t="str">
        <f t="shared" si="56"/>
        <v/>
      </c>
      <c r="J344" s="17">
        <f t="shared" si="58"/>
        <v>0</v>
      </c>
      <c r="K344" s="17" t="str">
        <f>IF(OR($A344="",ISERROR(VLOOKUP($A344,$A$5:$B343,2,FALSE))),"",VLOOKUP($A344,$A$5:$B343,2,FALSE))</f>
        <v/>
      </c>
    </row>
    <row r="345" spans="1:11" x14ac:dyDescent="0.15">
      <c r="A345" t="str">
        <f>IF(CALENDARIO!B351="","",TRIM(UPPER(CALENDARIO!B351)))</f>
        <v/>
      </c>
      <c r="B345" s="6" t="str">
        <f t="shared" si="50"/>
        <v/>
      </c>
      <c r="C345" s="17" t="str">
        <f t="shared" si="51"/>
        <v/>
      </c>
      <c r="D345" t="str">
        <f t="shared" si="52"/>
        <v/>
      </c>
      <c r="E345" s="17" t="str">
        <f t="shared" si="53"/>
        <v/>
      </c>
      <c r="F345" s="17">
        <f t="shared" si="54"/>
        <v>0</v>
      </c>
      <c r="G345" s="17">
        <f t="shared" si="55"/>
        <v>0</v>
      </c>
      <c r="H345" s="17">
        <f t="shared" si="57"/>
        <v>0</v>
      </c>
      <c r="I345" s="17" t="str">
        <f t="shared" si="56"/>
        <v/>
      </c>
      <c r="J345" s="17">
        <f t="shared" si="58"/>
        <v>0</v>
      </c>
      <c r="K345" s="17" t="str">
        <f>IF(OR($A345="",ISERROR(VLOOKUP($A345,$A$5:$B344,2,FALSE))),"",VLOOKUP($A345,$A$5:$B344,2,FALSE))</f>
        <v/>
      </c>
    </row>
    <row r="346" spans="1:11" x14ac:dyDescent="0.15">
      <c r="A346" t="str">
        <f>IF(CALENDARIO!B352="","",TRIM(UPPER(CALENDARIO!B352)))</f>
        <v/>
      </c>
      <c r="B346" s="6" t="str">
        <f t="shared" si="50"/>
        <v/>
      </c>
      <c r="C346" s="17" t="str">
        <f t="shared" si="51"/>
        <v/>
      </c>
      <c r="D346" t="str">
        <f t="shared" si="52"/>
        <v/>
      </c>
      <c r="E346" s="17" t="str">
        <f t="shared" si="53"/>
        <v/>
      </c>
      <c r="F346" s="17">
        <f t="shared" si="54"/>
        <v>0</v>
      </c>
      <c r="G346" s="17">
        <f t="shared" si="55"/>
        <v>0</v>
      </c>
      <c r="H346" s="17">
        <f t="shared" si="57"/>
        <v>0</v>
      </c>
      <c r="I346" s="17" t="str">
        <f t="shared" si="56"/>
        <v/>
      </c>
      <c r="J346" s="17">
        <f t="shared" si="58"/>
        <v>0</v>
      </c>
      <c r="K346" s="17" t="str">
        <f>IF(OR($A346="",ISERROR(VLOOKUP($A346,$A$5:$B345,2,FALSE))),"",VLOOKUP($A346,$A$5:$B345,2,FALSE))</f>
        <v/>
      </c>
    </row>
    <row r="347" spans="1:11" x14ac:dyDescent="0.15">
      <c r="A347" t="str">
        <f>IF(CALENDARIO!B353="","",TRIM(UPPER(CALENDARIO!B353)))</f>
        <v/>
      </c>
      <c r="B347" s="6" t="str">
        <f t="shared" si="50"/>
        <v/>
      </c>
      <c r="C347" s="17" t="str">
        <f t="shared" si="51"/>
        <v/>
      </c>
      <c r="D347" t="str">
        <f t="shared" si="52"/>
        <v/>
      </c>
      <c r="E347" s="17" t="str">
        <f t="shared" si="53"/>
        <v/>
      </c>
      <c r="F347" s="17">
        <f t="shared" si="54"/>
        <v>0</v>
      </c>
      <c r="G347" s="17">
        <f t="shared" si="55"/>
        <v>0</v>
      </c>
      <c r="H347" s="17">
        <f t="shared" si="57"/>
        <v>0</v>
      </c>
      <c r="I347" s="17" t="str">
        <f t="shared" si="56"/>
        <v/>
      </c>
      <c r="J347" s="17">
        <f t="shared" si="58"/>
        <v>0</v>
      </c>
      <c r="K347" s="17" t="str">
        <f>IF(OR($A347="",ISERROR(VLOOKUP($A347,$A$5:$B346,2,FALSE))),"",VLOOKUP($A347,$A$5:$B346,2,FALSE))</f>
        <v/>
      </c>
    </row>
    <row r="348" spans="1:11" x14ac:dyDescent="0.15">
      <c r="A348" t="str">
        <f>IF(CALENDARIO!B354="","",TRIM(UPPER(CALENDARIO!B354)))</f>
        <v/>
      </c>
      <c r="B348" s="6" t="str">
        <f t="shared" si="50"/>
        <v/>
      </c>
      <c r="C348" s="17" t="str">
        <f t="shared" si="51"/>
        <v/>
      </c>
      <c r="D348" t="str">
        <f t="shared" si="52"/>
        <v/>
      </c>
      <c r="E348" s="17" t="str">
        <f t="shared" si="53"/>
        <v/>
      </c>
      <c r="F348" s="17">
        <f t="shared" si="54"/>
        <v>0</v>
      </c>
      <c r="G348" s="17">
        <f t="shared" si="55"/>
        <v>0</v>
      </c>
      <c r="H348" s="17">
        <f t="shared" si="57"/>
        <v>0</v>
      </c>
      <c r="I348" s="17" t="str">
        <f t="shared" si="56"/>
        <v/>
      </c>
      <c r="J348" s="17">
        <f t="shared" si="58"/>
        <v>0</v>
      </c>
      <c r="K348" s="17" t="str">
        <f>IF(OR($A348="",ISERROR(VLOOKUP($A348,$A$5:$B347,2,FALSE))),"",VLOOKUP($A348,$A$5:$B347,2,FALSE))</f>
        <v/>
      </c>
    </row>
    <row r="349" spans="1:11" x14ac:dyDescent="0.15">
      <c r="A349" t="str">
        <f>IF(CALENDARIO!B355="","",TRIM(UPPER(CALENDARIO!B355)))</f>
        <v/>
      </c>
      <c r="B349" s="6" t="str">
        <f t="shared" si="50"/>
        <v/>
      </c>
      <c r="C349" s="17" t="str">
        <f t="shared" si="51"/>
        <v/>
      </c>
      <c r="D349" t="str">
        <f t="shared" si="52"/>
        <v/>
      </c>
      <c r="E349" s="17" t="str">
        <f t="shared" si="53"/>
        <v/>
      </c>
      <c r="F349" s="17">
        <f t="shared" si="54"/>
        <v>0</v>
      </c>
      <c r="G349" s="17">
        <f t="shared" si="55"/>
        <v>0</v>
      </c>
      <c r="H349" s="17">
        <f t="shared" si="57"/>
        <v>0</v>
      </c>
      <c r="I349" s="17" t="str">
        <f t="shared" si="56"/>
        <v/>
      </c>
      <c r="J349" s="17">
        <f t="shared" si="58"/>
        <v>0</v>
      </c>
      <c r="K349" s="17" t="str">
        <f>IF(OR($A349="",ISERROR(VLOOKUP($A349,$A$5:$B348,2,FALSE))),"",VLOOKUP($A349,$A$5:$B348,2,FALSE))</f>
        <v/>
      </c>
    </row>
    <row r="350" spans="1:11" x14ac:dyDescent="0.15">
      <c r="A350" t="str">
        <f>IF(CALENDARIO!B356="","",TRIM(UPPER(CALENDARIO!B356)))</f>
        <v/>
      </c>
      <c r="B350" s="6" t="str">
        <f t="shared" si="50"/>
        <v/>
      </c>
      <c r="C350" s="17" t="str">
        <f t="shared" si="51"/>
        <v/>
      </c>
      <c r="D350" t="str">
        <f t="shared" si="52"/>
        <v/>
      </c>
      <c r="E350" s="17" t="str">
        <f t="shared" si="53"/>
        <v/>
      </c>
      <c r="F350" s="17">
        <f t="shared" si="54"/>
        <v>0</v>
      </c>
      <c r="G350" s="17">
        <f t="shared" si="55"/>
        <v>0</v>
      </c>
      <c r="H350" s="17">
        <f t="shared" si="57"/>
        <v>0</v>
      </c>
      <c r="I350" s="17" t="str">
        <f t="shared" si="56"/>
        <v/>
      </c>
      <c r="J350" s="17">
        <f t="shared" si="58"/>
        <v>0</v>
      </c>
      <c r="K350" s="17" t="str">
        <f>IF(OR($A350="",ISERROR(VLOOKUP($A350,$A$5:$B349,2,FALSE))),"",VLOOKUP($A350,$A$5:$B349,2,FALSE))</f>
        <v/>
      </c>
    </row>
    <row r="351" spans="1:11" x14ac:dyDescent="0.15">
      <c r="A351" t="str">
        <f>IF(CALENDARIO!B357="","",TRIM(UPPER(CALENDARIO!B357)))</f>
        <v/>
      </c>
      <c r="B351" s="6" t="str">
        <f t="shared" si="50"/>
        <v/>
      </c>
      <c r="C351" s="17" t="str">
        <f t="shared" si="51"/>
        <v/>
      </c>
      <c r="D351" t="str">
        <f t="shared" si="52"/>
        <v/>
      </c>
      <c r="E351" s="17" t="str">
        <f t="shared" si="53"/>
        <v/>
      </c>
      <c r="F351" s="17">
        <f t="shared" si="54"/>
        <v>0</v>
      </c>
      <c r="G351" s="17">
        <f t="shared" si="55"/>
        <v>0</v>
      </c>
      <c r="H351" s="17">
        <f t="shared" si="57"/>
        <v>0</v>
      </c>
      <c r="I351" s="17" t="str">
        <f t="shared" si="56"/>
        <v/>
      </c>
      <c r="J351" s="17">
        <f t="shared" si="58"/>
        <v>0</v>
      </c>
      <c r="K351" s="17" t="str">
        <f>IF(OR($A351="",ISERROR(VLOOKUP($A351,$A$5:$B350,2,FALSE))),"",VLOOKUP($A351,$A$5:$B350,2,FALSE))</f>
        <v/>
      </c>
    </row>
    <row r="352" spans="1:11" x14ac:dyDescent="0.15">
      <c r="A352" t="str">
        <f>IF(CALENDARIO!B358="","",TRIM(UPPER(CALENDARIO!B358)))</f>
        <v/>
      </c>
      <c r="B352" s="6" t="str">
        <f t="shared" si="50"/>
        <v/>
      </c>
      <c r="C352" s="17" t="str">
        <f t="shared" si="51"/>
        <v/>
      </c>
      <c r="D352" t="str">
        <f t="shared" si="52"/>
        <v/>
      </c>
      <c r="E352" s="17" t="str">
        <f t="shared" si="53"/>
        <v/>
      </c>
      <c r="F352" s="17">
        <f t="shared" si="54"/>
        <v>0</v>
      </c>
      <c r="G352" s="17">
        <f t="shared" si="55"/>
        <v>0</v>
      </c>
      <c r="H352" s="17">
        <f t="shared" si="57"/>
        <v>0</v>
      </c>
      <c r="I352" s="17" t="str">
        <f t="shared" si="56"/>
        <v/>
      </c>
      <c r="J352" s="17">
        <f t="shared" si="58"/>
        <v>0</v>
      </c>
      <c r="K352" s="17" t="str">
        <f>IF(OR($A352="",ISERROR(VLOOKUP($A352,$A$5:$B351,2,FALSE))),"",VLOOKUP($A352,$A$5:$B351,2,FALSE))</f>
        <v/>
      </c>
    </row>
    <row r="353" spans="1:11" x14ac:dyDescent="0.15">
      <c r="A353" t="str">
        <f>IF(CALENDARIO!B359="","",TRIM(UPPER(CALENDARIO!B359)))</f>
        <v/>
      </c>
      <c r="B353" s="6" t="str">
        <f t="shared" si="50"/>
        <v/>
      </c>
      <c r="C353" s="17" t="str">
        <f t="shared" si="51"/>
        <v/>
      </c>
      <c r="D353" t="str">
        <f t="shared" si="52"/>
        <v/>
      </c>
      <c r="E353" s="17" t="str">
        <f t="shared" si="53"/>
        <v/>
      </c>
      <c r="F353" s="17">
        <f t="shared" si="54"/>
        <v>0</v>
      </c>
      <c r="G353" s="17">
        <f t="shared" si="55"/>
        <v>0</v>
      </c>
      <c r="H353" s="17">
        <f t="shared" si="57"/>
        <v>0</v>
      </c>
      <c r="I353" s="17" t="str">
        <f t="shared" si="56"/>
        <v/>
      </c>
      <c r="J353" s="17">
        <f t="shared" si="58"/>
        <v>0</v>
      </c>
      <c r="K353" s="17" t="str">
        <f>IF(OR($A353="",ISERROR(VLOOKUP($A353,$A$5:$B352,2,FALSE))),"",VLOOKUP($A353,$A$5:$B352,2,FALSE))</f>
        <v/>
      </c>
    </row>
    <row r="354" spans="1:11" x14ac:dyDescent="0.15">
      <c r="A354" t="str">
        <f>IF(CALENDARIO!B360="","",TRIM(UPPER(CALENDARIO!B360)))</f>
        <v/>
      </c>
      <c r="B354" s="6" t="str">
        <f t="shared" si="50"/>
        <v/>
      </c>
      <c r="C354" s="17" t="str">
        <f t="shared" si="51"/>
        <v/>
      </c>
      <c r="D354" t="str">
        <f t="shared" si="52"/>
        <v/>
      </c>
      <c r="E354" s="17" t="str">
        <f t="shared" si="53"/>
        <v/>
      </c>
      <c r="F354" s="17">
        <f t="shared" si="54"/>
        <v>0</v>
      </c>
      <c r="G354" s="17">
        <f t="shared" si="55"/>
        <v>0</v>
      </c>
      <c r="H354" s="17">
        <f t="shared" si="57"/>
        <v>0</v>
      </c>
      <c r="I354" s="17" t="str">
        <f t="shared" si="56"/>
        <v/>
      </c>
      <c r="J354" s="17">
        <f t="shared" si="58"/>
        <v>0</v>
      </c>
      <c r="K354" s="17" t="str">
        <f>IF(OR($A354="",ISERROR(VLOOKUP($A354,$A$5:$B353,2,FALSE))),"",VLOOKUP($A354,$A$5:$B353,2,FALSE))</f>
        <v/>
      </c>
    </row>
    <row r="355" spans="1:11" x14ac:dyDescent="0.15">
      <c r="A355" t="str">
        <f>IF(CALENDARIO!B361="","",TRIM(UPPER(CALENDARIO!B361)))</f>
        <v/>
      </c>
      <c r="B355" s="6" t="str">
        <f t="shared" si="50"/>
        <v/>
      </c>
      <c r="C355" s="17" t="str">
        <f t="shared" si="51"/>
        <v/>
      </c>
      <c r="D355" t="str">
        <f t="shared" si="52"/>
        <v/>
      </c>
      <c r="E355" s="17" t="str">
        <f t="shared" si="53"/>
        <v/>
      </c>
      <c r="F355" s="17">
        <f t="shared" si="54"/>
        <v>0</v>
      </c>
      <c r="G355" s="17">
        <f t="shared" si="55"/>
        <v>0</v>
      </c>
      <c r="H355" s="17">
        <f t="shared" si="57"/>
        <v>0</v>
      </c>
      <c r="I355" s="17" t="str">
        <f t="shared" si="56"/>
        <v/>
      </c>
      <c r="J355" s="17">
        <f t="shared" si="58"/>
        <v>0</v>
      </c>
      <c r="K355" s="17" t="str">
        <f>IF(OR($A355="",ISERROR(VLOOKUP($A355,$A$5:$B354,2,FALSE))),"",VLOOKUP($A355,$A$5:$B354,2,FALSE))</f>
        <v/>
      </c>
    </row>
    <row r="356" spans="1:11" x14ac:dyDescent="0.15">
      <c r="A356" t="str">
        <f>IF(CALENDARIO!B362="","",TRIM(UPPER(CALENDARIO!B362)))</f>
        <v/>
      </c>
      <c r="B356" s="6" t="str">
        <f t="shared" si="50"/>
        <v/>
      </c>
      <c r="C356" s="17" t="str">
        <f t="shared" si="51"/>
        <v/>
      </c>
      <c r="D356" t="str">
        <f t="shared" si="52"/>
        <v/>
      </c>
      <c r="E356" s="17" t="str">
        <f t="shared" si="53"/>
        <v/>
      </c>
      <c r="F356" s="17">
        <f t="shared" si="54"/>
        <v>0</v>
      </c>
      <c r="G356" s="17">
        <f t="shared" si="55"/>
        <v>0</v>
      </c>
      <c r="H356" s="17">
        <f t="shared" si="57"/>
        <v>0</v>
      </c>
      <c r="I356" s="17" t="str">
        <f t="shared" si="56"/>
        <v/>
      </c>
      <c r="J356" s="17">
        <f t="shared" si="58"/>
        <v>0</v>
      </c>
      <c r="K356" s="17" t="str">
        <f>IF(OR($A356="",ISERROR(VLOOKUP($A356,$A$5:$B355,2,FALSE))),"",VLOOKUP($A356,$A$5:$B355,2,FALSE))</f>
        <v/>
      </c>
    </row>
    <row r="357" spans="1:11" x14ac:dyDescent="0.15">
      <c r="A357" t="str">
        <f>IF(CALENDARIO!B363="","",TRIM(UPPER(CALENDARIO!B363)))</f>
        <v/>
      </c>
      <c r="B357" s="6" t="str">
        <f t="shared" si="50"/>
        <v/>
      </c>
      <c r="C357" s="17" t="str">
        <f t="shared" si="51"/>
        <v/>
      </c>
      <c r="D357" t="str">
        <f t="shared" si="52"/>
        <v/>
      </c>
      <c r="E357" s="17" t="str">
        <f t="shared" si="53"/>
        <v/>
      </c>
      <c r="F357" s="17">
        <f t="shared" si="54"/>
        <v>0</v>
      </c>
      <c r="G357" s="17">
        <f t="shared" si="55"/>
        <v>0</v>
      </c>
      <c r="H357" s="17">
        <f t="shared" si="57"/>
        <v>0</v>
      </c>
      <c r="I357" s="17" t="str">
        <f t="shared" si="56"/>
        <v/>
      </c>
      <c r="J357" s="17">
        <f t="shared" si="58"/>
        <v>0</v>
      </c>
      <c r="K357" s="17" t="str">
        <f>IF(OR($A357="",ISERROR(VLOOKUP($A357,$A$5:$B356,2,FALSE))),"",VLOOKUP($A357,$A$5:$B356,2,FALSE))</f>
        <v/>
      </c>
    </row>
    <row r="358" spans="1:11" x14ac:dyDescent="0.15">
      <c r="A358" t="str">
        <f>IF(CALENDARIO!B364="","",TRIM(UPPER(CALENDARIO!B364)))</f>
        <v/>
      </c>
      <c r="B358" s="6" t="str">
        <f t="shared" si="50"/>
        <v/>
      </c>
      <c r="C358" s="17" t="str">
        <f t="shared" si="51"/>
        <v/>
      </c>
      <c r="D358" t="str">
        <f t="shared" si="52"/>
        <v/>
      </c>
      <c r="E358" s="17" t="str">
        <f t="shared" si="53"/>
        <v/>
      </c>
      <c r="F358" s="17">
        <f t="shared" si="54"/>
        <v>0</v>
      </c>
      <c r="G358" s="17">
        <f t="shared" si="55"/>
        <v>0</v>
      </c>
      <c r="H358" s="17">
        <f t="shared" si="57"/>
        <v>0</v>
      </c>
      <c r="I358" s="17" t="str">
        <f t="shared" si="56"/>
        <v/>
      </c>
      <c r="J358" s="17">
        <f t="shared" si="58"/>
        <v>0</v>
      </c>
      <c r="K358" s="17" t="str">
        <f>IF(OR($A358="",ISERROR(VLOOKUP($A358,$A$5:$B357,2,FALSE))),"",VLOOKUP($A358,$A$5:$B357,2,FALSE))</f>
        <v/>
      </c>
    </row>
    <row r="359" spans="1:11" x14ac:dyDescent="0.15">
      <c r="A359" t="str">
        <f>IF(CALENDARIO!B365="","",TRIM(UPPER(CALENDARIO!B365)))</f>
        <v/>
      </c>
      <c r="B359" s="6" t="str">
        <f t="shared" si="50"/>
        <v/>
      </c>
      <c r="C359" s="17" t="str">
        <f t="shared" si="51"/>
        <v/>
      </c>
      <c r="D359" t="str">
        <f t="shared" si="52"/>
        <v/>
      </c>
      <c r="E359" s="17" t="str">
        <f t="shared" si="53"/>
        <v/>
      </c>
      <c r="F359" s="17">
        <f t="shared" si="54"/>
        <v>0</v>
      </c>
      <c r="G359" s="17">
        <f t="shared" si="55"/>
        <v>0</v>
      </c>
      <c r="H359" s="17">
        <f t="shared" si="57"/>
        <v>0</v>
      </c>
      <c r="I359" s="17" t="str">
        <f t="shared" si="56"/>
        <v/>
      </c>
      <c r="J359" s="17">
        <f t="shared" si="58"/>
        <v>0</v>
      </c>
      <c r="K359" s="17" t="str">
        <f>IF(OR($A359="",ISERROR(VLOOKUP($A359,$A$5:$B358,2,FALSE))),"",VLOOKUP($A359,$A$5:$B358,2,FALSE))</f>
        <v/>
      </c>
    </row>
    <row r="360" spans="1:11" x14ac:dyDescent="0.15">
      <c r="A360" t="str">
        <f>IF(CALENDARIO!B366="","",TRIM(UPPER(CALENDARIO!B366)))</f>
        <v/>
      </c>
      <c r="B360" s="6" t="str">
        <f t="shared" si="50"/>
        <v/>
      </c>
      <c r="C360" s="17" t="str">
        <f t="shared" si="51"/>
        <v/>
      </c>
      <c r="D360" t="str">
        <f t="shared" si="52"/>
        <v/>
      </c>
      <c r="E360" s="17" t="str">
        <f t="shared" si="53"/>
        <v/>
      </c>
      <c r="F360" s="17">
        <f t="shared" si="54"/>
        <v>0</v>
      </c>
      <c r="G360" s="17">
        <f t="shared" si="55"/>
        <v>0</v>
      </c>
      <c r="H360" s="17">
        <f t="shared" si="57"/>
        <v>0</v>
      </c>
      <c r="I360" s="17" t="str">
        <f t="shared" si="56"/>
        <v/>
      </c>
      <c r="J360" s="17">
        <f t="shared" si="58"/>
        <v>0</v>
      </c>
      <c r="K360" s="17" t="str">
        <f>IF(OR($A360="",ISERROR(VLOOKUP($A360,$A$5:$B359,2,FALSE))),"",VLOOKUP($A360,$A$5:$B359,2,FALSE))</f>
        <v/>
      </c>
    </row>
    <row r="361" spans="1:11" x14ac:dyDescent="0.15">
      <c r="A361" t="str">
        <f>IF(CALENDARIO!B367="","",TRIM(UPPER(CALENDARIO!B367)))</f>
        <v/>
      </c>
      <c r="B361" s="6" t="str">
        <f t="shared" si="50"/>
        <v/>
      </c>
      <c r="C361" s="17" t="str">
        <f t="shared" si="51"/>
        <v/>
      </c>
      <c r="D361" t="str">
        <f t="shared" si="52"/>
        <v/>
      </c>
      <c r="E361" s="17" t="str">
        <f t="shared" si="53"/>
        <v/>
      </c>
      <c r="F361" s="17">
        <f t="shared" si="54"/>
        <v>0</v>
      </c>
      <c r="G361" s="17">
        <f t="shared" si="55"/>
        <v>0</v>
      </c>
      <c r="H361" s="17">
        <f t="shared" si="57"/>
        <v>0</v>
      </c>
      <c r="I361" s="17" t="str">
        <f t="shared" si="56"/>
        <v/>
      </c>
      <c r="J361" s="17">
        <f t="shared" si="58"/>
        <v>0</v>
      </c>
      <c r="K361" s="17" t="str">
        <f>IF(OR($A361="",ISERROR(VLOOKUP($A361,$A$5:$B360,2,FALSE))),"",VLOOKUP($A361,$A$5:$B360,2,FALSE))</f>
        <v/>
      </c>
    </row>
    <row r="362" spans="1:11" x14ac:dyDescent="0.15">
      <c r="A362" t="str">
        <f>IF(CALENDARIO!B368="","",TRIM(UPPER(CALENDARIO!B368)))</f>
        <v/>
      </c>
      <c r="B362" s="6" t="str">
        <f t="shared" si="50"/>
        <v/>
      </c>
      <c r="C362" s="17" t="str">
        <f t="shared" si="51"/>
        <v/>
      </c>
      <c r="D362" t="str">
        <f t="shared" si="52"/>
        <v/>
      </c>
      <c r="E362" s="17" t="str">
        <f t="shared" si="53"/>
        <v/>
      </c>
      <c r="F362" s="17">
        <f t="shared" si="54"/>
        <v>0</v>
      </c>
      <c r="G362" s="17">
        <f t="shared" si="55"/>
        <v>0</v>
      </c>
      <c r="H362" s="17">
        <f t="shared" si="57"/>
        <v>0</v>
      </c>
      <c r="I362" s="17" t="str">
        <f t="shared" si="56"/>
        <v/>
      </c>
      <c r="J362" s="17">
        <f t="shared" si="58"/>
        <v>0</v>
      </c>
      <c r="K362" s="17" t="str">
        <f>IF(OR($A362="",ISERROR(VLOOKUP($A362,$A$5:$B361,2,FALSE))),"",VLOOKUP($A362,$A$5:$B361,2,FALSE))</f>
        <v/>
      </c>
    </row>
    <row r="363" spans="1:11" x14ac:dyDescent="0.15">
      <c r="A363" t="str">
        <f>IF(CALENDARIO!B369="","",TRIM(UPPER(CALENDARIO!B369)))</f>
        <v/>
      </c>
      <c r="B363" s="6" t="str">
        <f t="shared" si="50"/>
        <v/>
      </c>
      <c r="C363" s="17" t="str">
        <f t="shared" si="51"/>
        <v/>
      </c>
      <c r="D363" t="str">
        <f t="shared" si="52"/>
        <v/>
      </c>
      <c r="E363" s="17" t="str">
        <f t="shared" si="53"/>
        <v/>
      </c>
      <c r="F363" s="17">
        <f t="shared" si="54"/>
        <v>0</v>
      </c>
      <c r="G363" s="17">
        <f t="shared" si="55"/>
        <v>0</v>
      </c>
      <c r="H363" s="17">
        <f t="shared" si="57"/>
        <v>0</v>
      </c>
      <c r="I363" s="17" t="str">
        <f t="shared" si="56"/>
        <v/>
      </c>
      <c r="J363" s="17">
        <f t="shared" si="58"/>
        <v>0</v>
      </c>
      <c r="K363" s="17" t="str">
        <f>IF(OR($A363="",ISERROR(VLOOKUP($A363,$A$5:$B362,2,FALSE))),"",VLOOKUP($A363,$A$5:$B362,2,FALSE))</f>
        <v/>
      </c>
    </row>
    <row r="364" spans="1:11" x14ac:dyDescent="0.15">
      <c r="A364" t="str">
        <f>IF(CALENDARIO!B370="","",TRIM(UPPER(CALENDARIO!B370)))</f>
        <v/>
      </c>
      <c r="B364" s="6" t="str">
        <f t="shared" si="50"/>
        <v/>
      </c>
      <c r="C364" s="17" t="str">
        <f t="shared" si="51"/>
        <v/>
      </c>
      <c r="D364" t="str">
        <f t="shared" si="52"/>
        <v/>
      </c>
      <c r="E364" s="17" t="str">
        <f t="shared" si="53"/>
        <v/>
      </c>
      <c r="F364" s="17">
        <f t="shared" si="54"/>
        <v>0</v>
      </c>
      <c r="G364" s="17">
        <f t="shared" si="55"/>
        <v>0</v>
      </c>
      <c r="H364" s="17">
        <f t="shared" si="57"/>
        <v>0</v>
      </c>
      <c r="I364" s="17" t="str">
        <f t="shared" si="56"/>
        <v/>
      </c>
      <c r="J364" s="17">
        <f t="shared" si="58"/>
        <v>0</v>
      </c>
      <c r="K364" s="17" t="str">
        <f>IF(OR($A364="",ISERROR(VLOOKUP($A364,$A$5:$B363,2,FALSE))),"",VLOOKUP($A364,$A$5:$B363,2,FALSE))</f>
        <v/>
      </c>
    </row>
    <row r="365" spans="1:11" x14ac:dyDescent="0.15">
      <c r="A365" t="str">
        <f>IF(CALENDARIO!B371="","",TRIM(UPPER(CALENDARIO!B371)))</f>
        <v/>
      </c>
      <c r="B365" s="6" t="str">
        <f t="shared" si="50"/>
        <v/>
      </c>
      <c r="C365" s="17" t="str">
        <f t="shared" si="51"/>
        <v/>
      </c>
      <c r="D365" t="str">
        <f t="shared" si="52"/>
        <v/>
      </c>
      <c r="E365" s="17" t="str">
        <f t="shared" si="53"/>
        <v/>
      </c>
      <c r="F365" s="17">
        <f t="shared" si="54"/>
        <v>0</v>
      </c>
      <c r="G365" s="17">
        <f t="shared" si="55"/>
        <v>0</v>
      </c>
      <c r="H365" s="17">
        <f t="shared" si="57"/>
        <v>0</v>
      </c>
      <c r="I365" s="17" t="str">
        <f t="shared" si="56"/>
        <v/>
      </c>
      <c r="J365" s="17">
        <f t="shared" si="58"/>
        <v>0</v>
      </c>
      <c r="K365" s="17" t="str">
        <f>IF(OR($A365="",ISERROR(VLOOKUP($A365,$A$5:$B364,2,FALSE))),"",VLOOKUP($A365,$A$5:$B364,2,FALSE))</f>
        <v/>
      </c>
    </row>
    <row r="366" spans="1:11" x14ac:dyDescent="0.15">
      <c r="A366" t="str">
        <f>IF(CALENDARIO!B372="","",TRIM(UPPER(CALENDARIO!B372)))</f>
        <v/>
      </c>
      <c r="B366" s="6" t="str">
        <f t="shared" si="50"/>
        <v/>
      </c>
      <c r="C366" s="17" t="str">
        <f t="shared" si="51"/>
        <v/>
      </c>
      <c r="D366" t="str">
        <f t="shared" si="52"/>
        <v/>
      </c>
      <c r="E366" s="17" t="str">
        <f t="shared" si="53"/>
        <v/>
      </c>
      <c r="F366" s="17">
        <f t="shared" si="54"/>
        <v>0</v>
      </c>
      <c r="G366" s="17">
        <f t="shared" si="55"/>
        <v>0</v>
      </c>
      <c r="H366" s="17">
        <f t="shared" si="57"/>
        <v>0</v>
      </c>
      <c r="I366" s="17" t="str">
        <f t="shared" si="56"/>
        <v/>
      </c>
      <c r="J366" s="17">
        <f t="shared" si="58"/>
        <v>0</v>
      </c>
      <c r="K366" s="17" t="str">
        <f>IF(OR($A366="",ISERROR(VLOOKUP($A366,$A$5:$B365,2,FALSE))),"",VLOOKUP($A366,$A$5:$B365,2,FALSE))</f>
        <v/>
      </c>
    </row>
    <row r="367" spans="1:11" x14ac:dyDescent="0.15">
      <c r="A367" t="str">
        <f>IF(CALENDARIO!B373="","",TRIM(UPPER(CALENDARIO!B373)))</f>
        <v/>
      </c>
      <c r="B367" s="6" t="str">
        <f t="shared" si="50"/>
        <v/>
      </c>
      <c r="C367" s="17" t="str">
        <f t="shared" si="51"/>
        <v/>
      </c>
      <c r="D367" t="str">
        <f t="shared" si="52"/>
        <v/>
      </c>
      <c r="E367" s="17" t="str">
        <f t="shared" si="53"/>
        <v/>
      </c>
      <c r="F367" s="17">
        <f t="shared" si="54"/>
        <v>0</v>
      </c>
      <c r="G367" s="17">
        <f t="shared" si="55"/>
        <v>0</v>
      </c>
      <c r="H367" s="17">
        <f t="shared" si="57"/>
        <v>0</v>
      </c>
      <c r="I367" s="17" t="str">
        <f t="shared" si="56"/>
        <v/>
      </c>
      <c r="J367" s="17">
        <f t="shared" si="58"/>
        <v>0</v>
      </c>
      <c r="K367" s="17" t="str">
        <f>IF(OR($A367="",ISERROR(VLOOKUP($A367,$A$5:$B366,2,FALSE))),"",VLOOKUP($A367,$A$5:$B366,2,FALSE))</f>
        <v/>
      </c>
    </row>
    <row r="368" spans="1:11" x14ac:dyDescent="0.15">
      <c r="A368" t="str">
        <f>IF(CALENDARIO!B374="","",TRIM(UPPER(CALENDARIO!B374)))</f>
        <v/>
      </c>
      <c r="B368" s="6" t="str">
        <f t="shared" si="50"/>
        <v/>
      </c>
      <c r="C368" s="17" t="str">
        <f t="shared" si="51"/>
        <v/>
      </c>
      <c r="D368" t="str">
        <f t="shared" si="52"/>
        <v/>
      </c>
      <c r="E368" s="17" t="str">
        <f t="shared" si="53"/>
        <v/>
      </c>
      <c r="F368" s="17">
        <f t="shared" si="54"/>
        <v>0</v>
      </c>
      <c r="G368" s="17">
        <f t="shared" si="55"/>
        <v>0</v>
      </c>
      <c r="H368" s="17">
        <f t="shared" si="57"/>
        <v>0</v>
      </c>
      <c r="I368" s="17" t="str">
        <f t="shared" si="56"/>
        <v/>
      </c>
      <c r="J368" s="17">
        <f t="shared" si="58"/>
        <v>0</v>
      </c>
      <c r="K368" s="17" t="str">
        <f>IF(OR($A368="",ISERROR(VLOOKUP($A368,$A$5:$B367,2,FALSE))),"",VLOOKUP($A368,$A$5:$B367,2,FALSE))</f>
        <v/>
      </c>
    </row>
    <row r="369" spans="1:11" x14ac:dyDescent="0.15">
      <c r="A369" t="str">
        <f>IF(CALENDARIO!B375="","",TRIM(UPPER(CALENDARIO!B375)))</f>
        <v/>
      </c>
      <c r="B369" s="6" t="str">
        <f t="shared" si="50"/>
        <v/>
      </c>
      <c r="C369" s="17" t="str">
        <f t="shared" si="51"/>
        <v/>
      </c>
      <c r="D369" t="str">
        <f t="shared" si="52"/>
        <v/>
      </c>
      <c r="E369" s="17" t="str">
        <f t="shared" si="53"/>
        <v/>
      </c>
      <c r="F369" s="17">
        <f t="shared" si="54"/>
        <v>0</v>
      </c>
      <c r="G369" s="17">
        <f t="shared" si="55"/>
        <v>0</v>
      </c>
      <c r="H369" s="17">
        <f t="shared" si="57"/>
        <v>0</v>
      </c>
      <c r="I369" s="17" t="str">
        <f t="shared" si="56"/>
        <v/>
      </c>
      <c r="J369" s="17">
        <f t="shared" si="58"/>
        <v>0</v>
      </c>
      <c r="K369" s="17" t="str">
        <f>IF(OR($A369="",ISERROR(VLOOKUP($A369,$A$5:$B368,2,FALSE))),"",VLOOKUP($A369,$A$5:$B368,2,FALSE))</f>
        <v/>
      </c>
    </row>
    <row r="370" spans="1:11" x14ac:dyDescent="0.15">
      <c r="A370" t="str">
        <f>IF(CALENDARIO!B376="","",TRIM(UPPER(CALENDARIO!B376)))</f>
        <v/>
      </c>
      <c r="B370" s="6" t="str">
        <f t="shared" si="50"/>
        <v/>
      </c>
      <c r="C370" s="17" t="str">
        <f t="shared" si="51"/>
        <v/>
      </c>
      <c r="D370" t="str">
        <f t="shared" si="52"/>
        <v/>
      </c>
      <c r="E370" s="17" t="str">
        <f t="shared" si="53"/>
        <v/>
      </c>
      <c r="F370" s="17">
        <f t="shared" si="54"/>
        <v>0</v>
      </c>
      <c r="G370" s="17">
        <f t="shared" si="55"/>
        <v>0</v>
      </c>
      <c r="H370" s="17">
        <f t="shared" si="57"/>
        <v>0</v>
      </c>
      <c r="I370" s="17" t="str">
        <f t="shared" si="56"/>
        <v/>
      </c>
      <c r="J370" s="17">
        <f t="shared" si="58"/>
        <v>0</v>
      </c>
      <c r="K370" s="17" t="str">
        <f>IF(OR($A370="",ISERROR(VLOOKUP($A370,$A$5:$B369,2,FALSE))),"",VLOOKUP($A370,$A$5:$B369,2,FALSE))</f>
        <v/>
      </c>
    </row>
    <row r="371" spans="1:11" x14ac:dyDescent="0.15">
      <c r="A371" t="str">
        <f>IF(CALENDARIO!B377="","",TRIM(UPPER(CALENDARIO!B377)))</f>
        <v/>
      </c>
      <c r="B371" s="6" t="str">
        <f t="shared" si="50"/>
        <v/>
      </c>
      <c r="C371" s="17" t="str">
        <f t="shared" si="51"/>
        <v/>
      </c>
      <c r="D371" t="str">
        <f t="shared" si="52"/>
        <v/>
      </c>
      <c r="E371" s="17" t="str">
        <f t="shared" si="53"/>
        <v/>
      </c>
      <c r="F371" s="17">
        <f t="shared" si="54"/>
        <v>0</v>
      </c>
      <c r="G371" s="17">
        <f t="shared" si="55"/>
        <v>0</v>
      </c>
      <c r="H371" s="17">
        <f t="shared" si="57"/>
        <v>0</v>
      </c>
      <c r="I371" s="17" t="str">
        <f t="shared" si="56"/>
        <v/>
      </c>
      <c r="J371" s="17">
        <f t="shared" si="58"/>
        <v>0</v>
      </c>
      <c r="K371" s="17" t="str">
        <f>IF(OR($A371="",ISERROR(VLOOKUP($A371,$A$5:$B370,2,FALSE))),"",VLOOKUP($A371,$A$5:$B370,2,FALSE))</f>
        <v/>
      </c>
    </row>
    <row r="372" spans="1:11" x14ac:dyDescent="0.15">
      <c r="A372" t="str">
        <f>IF(CALENDARIO!B378="","",TRIM(UPPER(CALENDARIO!B378)))</f>
        <v/>
      </c>
      <c r="B372" s="6" t="str">
        <f t="shared" si="50"/>
        <v/>
      </c>
      <c r="C372" s="17" t="str">
        <f t="shared" si="51"/>
        <v/>
      </c>
      <c r="D372" t="str">
        <f t="shared" si="52"/>
        <v/>
      </c>
      <c r="E372" s="17" t="str">
        <f t="shared" si="53"/>
        <v/>
      </c>
      <c r="F372" s="17">
        <f t="shared" si="54"/>
        <v>0</v>
      </c>
      <c r="G372" s="17">
        <f t="shared" si="55"/>
        <v>0</v>
      </c>
      <c r="H372" s="17">
        <f t="shared" si="57"/>
        <v>0</v>
      </c>
      <c r="I372" s="17" t="str">
        <f t="shared" si="56"/>
        <v/>
      </c>
      <c r="J372" s="17">
        <f t="shared" si="58"/>
        <v>0</v>
      </c>
      <c r="K372" s="17" t="str">
        <f>IF(OR($A372="",ISERROR(VLOOKUP($A372,$A$5:$B371,2,FALSE))),"",VLOOKUP($A372,$A$5:$B371,2,FALSE))</f>
        <v/>
      </c>
    </row>
    <row r="373" spans="1:11" x14ac:dyDescent="0.15">
      <c r="A373" t="str">
        <f>IF(CALENDARIO!B379="","",TRIM(UPPER(CALENDARIO!B379)))</f>
        <v/>
      </c>
      <c r="B373" s="6" t="str">
        <f t="shared" si="50"/>
        <v/>
      </c>
      <c r="C373" s="17" t="str">
        <f t="shared" si="51"/>
        <v/>
      </c>
      <c r="D373" t="str">
        <f t="shared" si="52"/>
        <v/>
      </c>
      <c r="E373" s="17" t="str">
        <f t="shared" si="53"/>
        <v/>
      </c>
      <c r="F373" s="17">
        <f t="shared" si="54"/>
        <v>0</v>
      </c>
      <c r="G373" s="17">
        <f t="shared" si="55"/>
        <v>0</v>
      </c>
      <c r="H373" s="17">
        <f t="shared" si="57"/>
        <v>0</v>
      </c>
      <c r="I373" s="17" t="str">
        <f t="shared" si="56"/>
        <v/>
      </c>
      <c r="J373" s="17">
        <f t="shared" si="58"/>
        <v>0</v>
      </c>
      <c r="K373" s="17" t="str">
        <f>IF(OR($A373="",ISERROR(VLOOKUP($A373,$A$5:$B372,2,FALSE))),"",VLOOKUP($A373,$A$5:$B372,2,FALSE))</f>
        <v/>
      </c>
    </row>
    <row r="374" spans="1:11" x14ac:dyDescent="0.15">
      <c r="A374" t="str">
        <f>IF(CALENDARIO!B380="","",TRIM(UPPER(CALENDARIO!B380)))</f>
        <v/>
      </c>
      <c r="B374" s="6" t="str">
        <f t="shared" si="50"/>
        <v/>
      </c>
      <c r="C374" s="17" t="str">
        <f t="shared" si="51"/>
        <v/>
      </c>
      <c r="D374" t="str">
        <f t="shared" si="52"/>
        <v/>
      </c>
      <c r="E374" s="17" t="str">
        <f t="shared" si="53"/>
        <v/>
      </c>
      <c r="F374" s="17">
        <f t="shared" si="54"/>
        <v>0</v>
      </c>
      <c r="G374" s="17">
        <f t="shared" si="55"/>
        <v>0</v>
      </c>
      <c r="H374" s="17">
        <f t="shared" si="57"/>
        <v>0</v>
      </c>
      <c r="I374" s="17" t="str">
        <f t="shared" si="56"/>
        <v/>
      </c>
      <c r="J374" s="17">
        <f t="shared" si="58"/>
        <v>0</v>
      </c>
      <c r="K374" s="17" t="str">
        <f>IF(OR($A374="",ISERROR(VLOOKUP($A374,$A$5:$B373,2,FALSE))),"",VLOOKUP($A374,$A$5:$B373,2,FALSE))</f>
        <v/>
      </c>
    </row>
    <row r="375" spans="1:11" x14ac:dyDescent="0.15">
      <c r="A375" t="str">
        <f>IF(CALENDARIO!B381="","",TRIM(UPPER(CALENDARIO!B381)))</f>
        <v/>
      </c>
      <c r="B375" s="6" t="str">
        <f t="shared" si="50"/>
        <v/>
      </c>
      <c r="C375" s="17" t="str">
        <f t="shared" si="51"/>
        <v/>
      </c>
      <c r="D375" t="str">
        <f t="shared" si="52"/>
        <v/>
      </c>
      <c r="E375" s="17" t="str">
        <f t="shared" si="53"/>
        <v/>
      </c>
      <c r="F375" s="17">
        <f t="shared" si="54"/>
        <v>0</v>
      </c>
      <c r="G375" s="17">
        <f t="shared" si="55"/>
        <v>0</v>
      </c>
      <c r="H375" s="17">
        <f t="shared" si="57"/>
        <v>0</v>
      </c>
      <c r="I375" s="17" t="str">
        <f t="shared" si="56"/>
        <v/>
      </c>
      <c r="J375" s="17">
        <f t="shared" si="58"/>
        <v>0</v>
      </c>
      <c r="K375" s="17" t="str">
        <f>IF(OR($A375="",ISERROR(VLOOKUP($A375,$A$5:$B374,2,FALSE))),"",VLOOKUP($A375,$A$5:$B374,2,FALSE))</f>
        <v/>
      </c>
    </row>
    <row r="376" spans="1:11" x14ac:dyDescent="0.15">
      <c r="A376" t="str">
        <f>IF(CALENDARIO!B382="","",TRIM(UPPER(CALENDARIO!B382)))</f>
        <v/>
      </c>
      <c r="B376" s="6" t="str">
        <f t="shared" si="50"/>
        <v/>
      </c>
      <c r="C376" s="17" t="str">
        <f t="shared" si="51"/>
        <v/>
      </c>
      <c r="D376" t="str">
        <f t="shared" si="52"/>
        <v/>
      </c>
      <c r="E376" s="17" t="str">
        <f t="shared" si="53"/>
        <v/>
      </c>
      <c r="F376" s="17">
        <f t="shared" si="54"/>
        <v>0</v>
      </c>
      <c r="G376" s="17">
        <f t="shared" si="55"/>
        <v>0</v>
      </c>
      <c r="H376" s="17">
        <f t="shared" si="57"/>
        <v>0</v>
      </c>
      <c r="I376" s="17" t="str">
        <f t="shared" si="56"/>
        <v/>
      </c>
      <c r="J376" s="17">
        <f t="shared" si="58"/>
        <v>0</v>
      </c>
      <c r="K376" s="17" t="str">
        <f>IF(OR($A376="",ISERROR(VLOOKUP($A376,$A$5:$B375,2,FALSE))),"",VLOOKUP($A376,$A$5:$B375,2,FALSE))</f>
        <v/>
      </c>
    </row>
    <row r="377" spans="1:11" x14ac:dyDescent="0.15">
      <c r="A377" t="str">
        <f>IF(CALENDARIO!B383="","",TRIM(UPPER(CALENDARIO!B383)))</f>
        <v/>
      </c>
      <c r="B377" s="6" t="str">
        <f t="shared" si="50"/>
        <v/>
      </c>
      <c r="C377" s="17" t="str">
        <f t="shared" si="51"/>
        <v/>
      </c>
      <c r="D377" t="str">
        <f t="shared" si="52"/>
        <v/>
      </c>
      <c r="E377" s="17" t="str">
        <f t="shared" si="53"/>
        <v/>
      </c>
      <c r="F377" s="17">
        <f t="shared" si="54"/>
        <v>0</v>
      </c>
      <c r="G377" s="17">
        <f t="shared" si="55"/>
        <v>0</v>
      </c>
      <c r="H377" s="17">
        <f t="shared" si="57"/>
        <v>0</v>
      </c>
      <c r="I377" s="17" t="str">
        <f t="shared" si="56"/>
        <v/>
      </c>
      <c r="J377" s="17">
        <f t="shared" si="58"/>
        <v>0</v>
      </c>
      <c r="K377" s="17" t="str">
        <f>IF(OR($A377="",ISERROR(VLOOKUP($A377,$A$5:$B376,2,FALSE))),"",VLOOKUP($A377,$A$5:$B376,2,FALSE))</f>
        <v/>
      </c>
    </row>
    <row r="378" spans="1:11" x14ac:dyDescent="0.15">
      <c r="A378" t="str">
        <f>IF(CALENDARIO!B384="","",TRIM(UPPER(CALENDARIO!B384)))</f>
        <v/>
      </c>
      <c r="B378" s="6" t="str">
        <f t="shared" si="50"/>
        <v/>
      </c>
      <c r="C378" s="17" t="str">
        <f t="shared" si="51"/>
        <v/>
      </c>
      <c r="D378" t="str">
        <f t="shared" si="52"/>
        <v/>
      </c>
      <c r="E378" s="17" t="str">
        <f t="shared" si="53"/>
        <v/>
      </c>
      <c r="F378" s="17">
        <f t="shared" si="54"/>
        <v>0</v>
      </c>
      <c r="G378" s="17">
        <f t="shared" si="55"/>
        <v>0</v>
      </c>
      <c r="H378" s="17">
        <f t="shared" si="57"/>
        <v>0</v>
      </c>
      <c r="I378" s="17" t="str">
        <f t="shared" si="56"/>
        <v/>
      </c>
      <c r="J378" s="17">
        <f t="shared" si="58"/>
        <v>0</v>
      </c>
      <c r="K378" s="17" t="str">
        <f>IF(OR($A378="",ISERROR(VLOOKUP($A378,$A$5:$B377,2,FALSE))),"",VLOOKUP($A378,$A$5:$B377,2,FALSE))</f>
        <v/>
      </c>
    </row>
    <row r="379" spans="1:11" x14ac:dyDescent="0.15">
      <c r="A379" t="str">
        <f>IF(CALENDARIO!B385="","",TRIM(UPPER(CALENDARIO!B385)))</f>
        <v/>
      </c>
      <c r="B379" s="6" t="str">
        <f t="shared" si="50"/>
        <v/>
      </c>
      <c r="C379" s="17" t="str">
        <f t="shared" si="51"/>
        <v/>
      </c>
      <c r="D379" t="str">
        <f t="shared" si="52"/>
        <v/>
      </c>
      <c r="E379" s="17" t="str">
        <f t="shared" si="53"/>
        <v/>
      </c>
      <c r="F379" s="17">
        <f t="shared" si="54"/>
        <v>0</v>
      </c>
      <c r="G379" s="17">
        <f t="shared" si="55"/>
        <v>0</v>
      </c>
      <c r="H379" s="17">
        <f t="shared" si="57"/>
        <v>0</v>
      </c>
      <c r="I379" s="17" t="str">
        <f t="shared" si="56"/>
        <v/>
      </c>
      <c r="J379" s="17">
        <f t="shared" si="58"/>
        <v>0</v>
      </c>
      <c r="K379" s="17" t="str">
        <f>IF(OR($A379="",ISERROR(VLOOKUP($A379,$A$5:$B378,2,FALSE))),"",VLOOKUP($A379,$A$5:$B378,2,FALSE))</f>
        <v/>
      </c>
    </row>
    <row r="380" spans="1:11" x14ac:dyDescent="0.15">
      <c r="A380" t="str">
        <f>IF(CALENDARIO!B386="","",TRIM(UPPER(CALENDARIO!B386)))</f>
        <v/>
      </c>
      <c r="B380" s="6" t="str">
        <f t="shared" si="50"/>
        <v/>
      </c>
      <c r="C380" s="17" t="str">
        <f t="shared" si="51"/>
        <v/>
      </c>
      <c r="D380" t="str">
        <f t="shared" si="52"/>
        <v/>
      </c>
      <c r="E380" s="17" t="str">
        <f t="shared" si="53"/>
        <v/>
      </c>
      <c r="F380" s="17">
        <f t="shared" si="54"/>
        <v>0</v>
      </c>
      <c r="G380" s="17">
        <f t="shared" si="55"/>
        <v>0</v>
      </c>
      <c r="H380" s="17">
        <f t="shared" si="57"/>
        <v>0</v>
      </c>
      <c r="I380" s="17" t="str">
        <f t="shared" si="56"/>
        <v/>
      </c>
      <c r="J380" s="17">
        <f t="shared" si="58"/>
        <v>0</v>
      </c>
      <c r="K380" s="17" t="str">
        <f>IF(OR($A380="",ISERROR(VLOOKUP($A380,$A$5:$B379,2,FALSE))),"",VLOOKUP($A380,$A$5:$B379,2,FALSE))</f>
        <v/>
      </c>
    </row>
    <row r="381" spans="1:11" x14ac:dyDescent="0.15">
      <c r="A381" t="str">
        <f>IF(CALENDARIO!B387="","",TRIM(UPPER(CALENDARIO!B387)))</f>
        <v/>
      </c>
      <c r="B381" s="6" t="str">
        <f t="shared" si="50"/>
        <v/>
      </c>
      <c r="C381" s="17" t="str">
        <f t="shared" si="51"/>
        <v/>
      </c>
      <c r="D381" t="str">
        <f t="shared" si="52"/>
        <v/>
      </c>
      <c r="E381" s="17" t="str">
        <f t="shared" si="53"/>
        <v/>
      </c>
      <c r="F381" s="17">
        <f t="shared" si="54"/>
        <v>0</v>
      </c>
      <c r="G381" s="17">
        <f t="shared" si="55"/>
        <v>0</v>
      </c>
      <c r="H381" s="17">
        <f t="shared" si="57"/>
        <v>0</v>
      </c>
      <c r="I381" s="17" t="str">
        <f t="shared" si="56"/>
        <v/>
      </c>
      <c r="J381" s="17">
        <f t="shared" si="58"/>
        <v>0</v>
      </c>
      <c r="K381" s="17" t="str">
        <f>IF(OR($A381="",ISERROR(VLOOKUP($A381,$A$5:$B380,2,FALSE))),"",VLOOKUP($A381,$A$5:$B380,2,FALSE))</f>
        <v/>
      </c>
    </row>
    <row r="382" spans="1:11" x14ac:dyDescent="0.15">
      <c r="A382" t="str">
        <f>IF(CALENDARIO!B388="","",TRIM(UPPER(CALENDARIO!B388)))</f>
        <v/>
      </c>
      <c r="B382" s="6" t="str">
        <f t="shared" si="50"/>
        <v/>
      </c>
      <c r="C382" s="17" t="str">
        <f t="shared" si="51"/>
        <v/>
      </c>
      <c r="D382" t="str">
        <f t="shared" si="52"/>
        <v/>
      </c>
      <c r="E382" s="17" t="str">
        <f t="shared" si="53"/>
        <v/>
      </c>
      <c r="F382" s="17">
        <f t="shared" si="54"/>
        <v>0</v>
      </c>
      <c r="G382" s="17">
        <f t="shared" si="55"/>
        <v>0</v>
      </c>
      <c r="H382" s="17">
        <f t="shared" si="57"/>
        <v>0</v>
      </c>
      <c r="I382" s="17" t="str">
        <f t="shared" si="56"/>
        <v/>
      </c>
      <c r="J382" s="17">
        <f t="shared" si="58"/>
        <v>0</v>
      </c>
      <c r="K382" s="17" t="str">
        <f>IF(OR($A382="",ISERROR(VLOOKUP($A382,$A$5:$B381,2,FALSE))),"",VLOOKUP($A382,$A$5:$B381,2,FALSE))</f>
        <v/>
      </c>
    </row>
    <row r="383" spans="1:11" x14ac:dyDescent="0.15">
      <c r="A383" t="str">
        <f>IF(CALENDARIO!B389="","",TRIM(UPPER(CALENDARIO!B389)))</f>
        <v/>
      </c>
      <c r="B383" s="6" t="str">
        <f t="shared" si="50"/>
        <v/>
      </c>
      <c r="C383" s="17" t="str">
        <f t="shared" si="51"/>
        <v/>
      </c>
      <c r="D383" t="str">
        <f t="shared" si="52"/>
        <v/>
      </c>
      <c r="E383" s="17" t="str">
        <f t="shared" si="53"/>
        <v/>
      </c>
      <c r="F383" s="17">
        <f t="shared" si="54"/>
        <v>0</v>
      </c>
      <c r="G383" s="17">
        <f t="shared" si="55"/>
        <v>0</v>
      </c>
      <c r="H383" s="17">
        <f t="shared" si="57"/>
        <v>0</v>
      </c>
      <c r="I383" s="17" t="str">
        <f t="shared" si="56"/>
        <v/>
      </c>
      <c r="J383" s="17">
        <f t="shared" si="58"/>
        <v>0</v>
      </c>
      <c r="K383" s="17" t="str">
        <f>IF(OR($A383="",ISERROR(VLOOKUP($A383,$A$5:$B382,2,FALSE))),"",VLOOKUP($A383,$A$5:$B382,2,FALSE))</f>
        <v/>
      </c>
    </row>
    <row r="384" spans="1:11" x14ac:dyDescent="0.15">
      <c r="A384" t="str">
        <f>IF(CALENDARIO!B390="","",TRIM(UPPER(CALENDARIO!B390)))</f>
        <v/>
      </c>
      <c r="B384" s="6" t="str">
        <f t="shared" si="50"/>
        <v/>
      </c>
      <c r="C384" s="17" t="str">
        <f t="shared" si="51"/>
        <v/>
      </c>
      <c r="D384" t="str">
        <f t="shared" si="52"/>
        <v/>
      </c>
      <c r="E384" s="17" t="str">
        <f t="shared" si="53"/>
        <v/>
      </c>
      <c r="F384" s="17">
        <f t="shared" si="54"/>
        <v>0</v>
      </c>
      <c r="G384" s="17">
        <f t="shared" si="55"/>
        <v>0</v>
      </c>
      <c r="H384" s="17">
        <f t="shared" si="57"/>
        <v>0</v>
      </c>
      <c r="I384" s="17" t="str">
        <f t="shared" si="56"/>
        <v/>
      </c>
      <c r="J384" s="17">
        <f t="shared" si="58"/>
        <v>0</v>
      </c>
      <c r="K384" s="17" t="str">
        <f>IF(OR($A384="",ISERROR(VLOOKUP($A384,$A$5:$B383,2,FALSE))),"",VLOOKUP($A384,$A$5:$B383,2,FALSE))</f>
        <v/>
      </c>
    </row>
    <row r="385" spans="1:11" x14ac:dyDescent="0.15">
      <c r="A385" t="str">
        <f>IF(CALENDARIO!B391="","",TRIM(UPPER(CALENDARIO!B391)))</f>
        <v/>
      </c>
      <c r="B385" s="6" t="str">
        <f t="shared" si="50"/>
        <v/>
      </c>
      <c r="C385" s="17" t="str">
        <f t="shared" si="51"/>
        <v/>
      </c>
      <c r="D385" t="str">
        <f t="shared" si="52"/>
        <v/>
      </c>
      <c r="E385" s="17" t="str">
        <f t="shared" si="53"/>
        <v/>
      </c>
      <c r="F385" s="17">
        <f t="shared" si="54"/>
        <v>0</v>
      </c>
      <c r="G385" s="17">
        <f t="shared" si="55"/>
        <v>0</v>
      </c>
      <c r="H385" s="17">
        <f t="shared" si="57"/>
        <v>0</v>
      </c>
      <c r="I385" s="17" t="str">
        <f t="shared" si="56"/>
        <v/>
      </c>
      <c r="J385" s="17">
        <f t="shared" si="58"/>
        <v>0</v>
      </c>
      <c r="K385" s="17" t="str">
        <f>IF(OR($A385="",ISERROR(VLOOKUP($A385,$A$5:$B384,2,FALSE))),"",VLOOKUP($A385,$A$5:$B384,2,FALSE))</f>
        <v/>
      </c>
    </row>
    <row r="386" spans="1:11" x14ac:dyDescent="0.15">
      <c r="A386" t="str">
        <f>IF(CALENDARIO!B392="","",TRIM(UPPER(CALENDARIO!B392)))</f>
        <v/>
      </c>
      <c r="B386" s="6" t="str">
        <f t="shared" si="50"/>
        <v/>
      </c>
      <c r="C386" s="17" t="str">
        <f t="shared" si="51"/>
        <v/>
      </c>
      <c r="D386" t="str">
        <f t="shared" si="52"/>
        <v/>
      </c>
      <c r="E386" s="17" t="str">
        <f t="shared" si="53"/>
        <v/>
      </c>
      <c r="F386" s="17">
        <f t="shared" si="54"/>
        <v>0</v>
      </c>
      <c r="G386" s="17">
        <f t="shared" si="55"/>
        <v>0</v>
      </c>
      <c r="H386" s="17">
        <f t="shared" si="57"/>
        <v>0</v>
      </c>
      <c r="I386" s="17" t="str">
        <f t="shared" si="56"/>
        <v/>
      </c>
      <c r="J386" s="17">
        <f t="shared" si="58"/>
        <v>0</v>
      </c>
      <c r="K386" s="17" t="str">
        <f>IF(OR($A386="",ISERROR(VLOOKUP($A386,$A$5:$B385,2,FALSE))),"",VLOOKUP($A386,$A$5:$B385,2,FALSE))</f>
        <v/>
      </c>
    </row>
    <row r="387" spans="1:11" x14ac:dyDescent="0.15">
      <c r="A387" t="str">
        <f>IF(CALENDARIO!B393="","",TRIM(UPPER(CALENDARIO!B393)))</f>
        <v/>
      </c>
      <c r="B387" s="6" t="str">
        <f t="shared" si="50"/>
        <v/>
      </c>
      <c r="C387" s="17" t="str">
        <f t="shared" si="51"/>
        <v/>
      </c>
      <c r="D387" t="str">
        <f t="shared" si="52"/>
        <v/>
      </c>
      <c r="E387" s="17" t="str">
        <f t="shared" si="53"/>
        <v/>
      </c>
      <c r="F387" s="17">
        <f t="shared" si="54"/>
        <v>0</v>
      </c>
      <c r="G387" s="17">
        <f t="shared" si="55"/>
        <v>0</v>
      </c>
      <c r="H387" s="17">
        <f t="shared" si="57"/>
        <v>0</v>
      </c>
      <c r="I387" s="17" t="str">
        <f t="shared" si="56"/>
        <v/>
      </c>
      <c r="J387" s="17">
        <f t="shared" si="58"/>
        <v>0</v>
      </c>
      <c r="K387" s="17" t="str">
        <f>IF(OR($A387="",ISERROR(VLOOKUP($A387,$A$5:$B386,2,FALSE))),"",VLOOKUP($A387,$A$5:$B386,2,FALSE))</f>
        <v/>
      </c>
    </row>
    <row r="388" spans="1:11" x14ac:dyDescent="0.15">
      <c r="A388" t="str">
        <f>IF(CALENDARIO!B394="","",TRIM(UPPER(CALENDARIO!B394)))</f>
        <v/>
      </c>
      <c r="B388" s="6" t="str">
        <f t="shared" si="50"/>
        <v/>
      </c>
      <c r="C388" s="17" t="str">
        <f t="shared" si="51"/>
        <v/>
      </c>
      <c r="D388" t="str">
        <f t="shared" si="52"/>
        <v/>
      </c>
      <c r="E388" s="17" t="str">
        <f t="shared" si="53"/>
        <v/>
      </c>
      <c r="F388" s="17">
        <f t="shared" si="54"/>
        <v>0</v>
      </c>
      <c r="G388" s="17">
        <f t="shared" si="55"/>
        <v>0</v>
      </c>
      <c r="H388" s="17">
        <f t="shared" si="57"/>
        <v>0</v>
      </c>
      <c r="I388" s="17" t="str">
        <f t="shared" si="56"/>
        <v/>
      </c>
      <c r="J388" s="17">
        <f t="shared" si="58"/>
        <v>0</v>
      </c>
      <c r="K388" s="17" t="str">
        <f>IF(OR($A388="",ISERROR(VLOOKUP($A388,$A$5:$B387,2,FALSE))),"",VLOOKUP($A388,$A$5:$B387,2,FALSE))</f>
        <v/>
      </c>
    </row>
    <row r="389" spans="1:11" x14ac:dyDescent="0.15">
      <c r="A389" t="str">
        <f>IF(CALENDARIO!B395="","",TRIM(UPPER(CALENDARIO!B395)))</f>
        <v/>
      </c>
      <c r="B389" s="6" t="str">
        <f t="shared" si="50"/>
        <v/>
      </c>
      <c r="C389" s="17" t="str">
        <f t="shared" si="51"/>
        <v/>
      </c>
      <c r="D389" t="str">
        <f t="shared" si="52"/>
        <v/>
      </c>
      <c r="E389" s="17" t="str">
        <f t="shared" si="53"/>
        <v/>
      </c>
      <c r="F389" s="17">
        <f t="shared" si="54"/>
        <v>0</v>
      </c>
      <c r="G389" s="17">
        <f t="shared" si="55"/>
        <v>0</v>
      </c>
      <c r="H389" s="17">
        <f t="shared" si="57"/>
        <v>0</v>
      </c>
      <c r="I389" s="17" t="str">
        <f t="shared" si="56"/>
        <v/>
      </c>
      <c r="J389" s="17">
        <f t="shared" si="58"/>
        <v>0</v>
      </c>
      <c r="K389" s="17" t="str">
        <f>IF(OR($A389="",ISERROR(VLOOKUP($A389,$A$5:$B388,2,FALSE))),"",VLOOKUP($A389,$A$5:$B388,2,FALSE))</f>
        <v/>
      </c>
    </row>
    <row r="390" spans="1:11" x14ac:dyDescent="0.15">
      <c r="A390" t="str">
        <f>IF(CALENDARIO!B396="","",TRIM(UPPER(CALENDARIO!B396)))</f>
        <v/>
      </c>
      <c r="B390" s="6" t="str">
        <f t="shared" ref="B390:B404" si="59">IF(A390="","",IF(OR(UPPER(LEFT(A390))="X",UPPER(LEFT(A390))="Y",UPPER(LEFT(A390))="Z"),MID(A390,2,LEN(A390)-2),LEFT(A390,LEN(A390)-1)))</f>
        <v/>
      </c>
      <c r="C390" s="17" t="str">
        <f t="shared" ref="C390:C404" si="60">IF(A390="","",RIGHT(A390,1))</f>
        <v/>
      </c>
      <c r="D390" t="str">
        <f t="shared" ref="D390:D404" si="61">IF(A390="","",IF(UPPER(LEFT(A390))="Y",MOD(VALUE("1"&amp;B390),23),IF(UPPER(LEFT(A390))="Z",MOD(VALUE("2"&amp;B390),23),MOD(B390,23))))</f>
        <v/>
      </c>
      <c r="E390" s="17" t="str">
        <f t="shared" ref="E390:E404" si="62">IF(A390="","",MID("TRWAGMYFPDXBNJZSQVHLCKE",D390+1,1))</f>
        <v/>
      </c>
      <c r="F390" s="17">
        <f t="shared" ref="F390:F404" si="63">IF(AND(A390&lt;&gt;"",C390=E390),1,0)</f>
        <v>0</v>
      </c>
      <c r="G390" s="17">
        <f t="shared" ref="G390:G404" si="64">IF(A390="",0,1)</f>
        <v>0</v>
      </c>
      <c r="H390" s="17">
        <f t="shared" si="57"/>
        <v>0</v>
      </c>
      <c r="I390" s="17" t="str">
        <f t="shared" ref="I390:I404" si="65">IF(A390="","",A390)</f>
        <v/>
      </c>
      <c r="J390" s="17">
        <f t="shared" si="58"/>
        <v>0</v>
      </c>
      <c r="K390" s="17" t="str">
        <f>IF(OR($A390="",ISERROR(VLOOKUP($A390,$A$5:$B389,2,FALSE))),"",VLOOKUP($A390,$A$5:$B389,2,FALSE))</f>
        <v/>
      </c>
    </row>
    <row r="391" spans="1:11" x14ac:dyDescent="0.15">
      <c r="A391" t="str">
        <f>IF(CALENDARIO!B397="","",TRIM(UPPER(CALENDARIO!B397)))</f>
        <v/>
      </c>
      <c r="B391" s="6" t="str">
        <f t="shared" si="59"/>
        <v/>
      </c>
      <c r="C391" s="17" t="str">
        <f t="shared" si="60"/>
        <v/>
      </c>
      <c r="D391" t="str">
        <f t="shared" si="61"/>
        <v/>
      </c>
      <c r="E391" s="17" t="str">
        <f t="shared" si="62"/>
        <v/>
      </c>
      <c r="F391" s="17">
        <f t="shared" si="63"/>
        <v>0</v>
      </c>
      <c r="G391" s="17">
        <f t="shared" si="64"/>
        <v>0</v>
      </c>
      <c r="H391" s="17">
        <f t="shared" ref="H391:H404" si="66">IF(A391="",0,H390+1)</f>
        <v>0</v>
      </c>
      <c r="I391" s="17" t="str">
        <f t="shared" si="65"/>
        <v/>
      </c>
      <c r="J391" s="17">
        <f t="shared" ref="J391:J404" si="67">IF(K391="",0,1)</f>
        <v>0</v>
      </c>
      <c r="K391" s="17" t="str">
        <f>IF(OR($A391="",ISERROR(VLOOKUP($A391,$A$5:$B390,2,FALSE))),"",VLOOKUP($A391,$A$5:$B390,2,FALSE))</f>
        <v/>
      </c>
    </row>
    <row r="392" spans="1:11" x14ac:dyDescent="0.15">
      <c r="A392" t="str">
        <f>IF(CALENDARIO!B398="","",TRIM(UPPER(CALENDARIO!B398)))</f>
        <v/>
      </c>
      <c r="B392" s="6" t="str">
        <f t="shared" si="59"/>
        <v/>
      </c>
      <c r="C392" s="17" t="str">
        <f t="shared" si="60"/>
        <v/>
      </c>
      <c r="D392" t="str">
        <f t="shared" si="61"/>
        <v/>
      </c>
      <c r="E392" s="17" t="str">
        <f t="shared" si="62"/>
        <v/>
      </c>
      <c r="F392" s="17">
        <f t="shared" si="63"/>
        <v>0</v>
      </c>
      <c r="G392" s="17">
        <f t="shared" si="64"/>
        <v>0</v>
      </c>
      <c r="H392" s="17">
        <f t="shared" si="66"/>
        <v>0</v>
      </c>
      <c r="I392" s="17" t="str">
        <f t="shared" si="65"/>
        <v/>
      </c>
      <c r="J392" s="17">
        <f t="shared" si="67"/>
        <v>0</v>
      </c>
      <c r="K392" s="17" t="str">
        <f>IF(OR($A392="",ISERROR(VLOOKUP($A392,$A$5:$B391,2,FALSE))),"",VLOOKUP($A392,$A$5:$B391,2,FALSE))</f>
        <v/>
      </c>
    </row>
    <row r="393" spans="1:11" x14ac:dyDescent="0.15">
      <c r="A393" t="str">
        <f>IF(CALENDARIO!B399="","",TRIM(UPPER(CALENDARIO!B399)))</f>
        <v/>
      </c>
      <c r="B393" s="6" t="str">
        <f t="shared" si="59"/>
        <v/>
      </c>
      <c r="C393" s="17" t="str">
        <f t="shared" si="60"/>
        <v/>
      </c>
      <c r="D393" t="str">
        <f t="shared" si="61"/>
        <v/>
      </c>
      <c r="E393" s="17" t="str">
        <f t="shared" si="62"/>
        <v/>
      </c>
      <c r="F393" s="17">
        <f t="shared" si="63"/>
        <v>0</v>
      </c>
      <c r="G393" s="17">
        <f t="shared" si="64"/>
        <v>0</v>
      </c>
      <c r="H393" s="17">
        <f t="shared" si="66"/>
        <v>0</v>
      </c>
      <c r="I393" s="17" t="str">
        <f t="shared" si="65"/>
        <v/>
      </c>
      <c r="J393" s="17">
        <f t="shared" si="67"/>
        <v>0</v>
      </c>
      <c r="K393" s="17" t="str">
        <f>IF(OR($A393="",ISERROR(VLOOKUP($A393,$A$5:$B392,2,FALSE))),"",VLOOKUP($A393,$A$5:$B392,2,FALSE))</f>
        <v/>
      </c>
    </row>
    <row r="394" spans="1:11" x14ac:dyDescent="0.15">
      <c r="A394" t="str">
        <f>IF(CALENDARIO!B400="","",TRIM(UPPER(CALENDARIO!B400)))</f>
        <v/>
      </c>
      <c r="B394" s="6" t="str">
        <f t="shared" si="59"/>
        <v/>
      </c>
      <c r="C394" s="17" t="str">
        <f t="shared" si="60"/>
        <v/>
      </c>
      <c r="D394" t="str">
        <f t="shared" si="61"/>
        <v/>
      </c>
      <c r="E394" s="17" t="str">
        <f t="shared" si="62"/>
        <v/>
      </c>
      <c r="F394" s="17">
        <f t="shared" si="63"/>
        <v>0</v>
      </c>
      <c r="G394" s="17">
        <f t="shared" si="64"/>
        <v>0</v>
      </c>
      <c r="H394" s="17">
        <f t="shared" si="66"/>
        <v>0</v>
      </c>
      <c r="I394" s="17" t="str">
        <f t="shared" si="65"/>
        <v/>
      </c>
      <c r="J394" s="17">
        <f t="shared" si="67"/>
        <v>0</v>
      </c>
      <c r="K394" s="17" t="str">
        <f>IF(OR($A394="",ISERROR(VLOOKUP($A394,$A$5:$B393,2,FALSE))),"",VLOOKUP($A394,$A$5:$B393,2,FALSE))</f>
        <v/>
      </c>
    </row>
    <row r="395" spans="1:11" x14ac:dyDescent="0.15">
      <c r="A395" t="str">
        <f>IF(CALENDARIO!B401="","",TRIM(UPPER(CALENDARIO!B401)))</f>
        <v/>
      </c>
      <c r="B395" s="6" t="str">
        <f t="shared" si="59"/>
        <v/>
      </c>
      <c r="C395" s="17" t="str">
        <f t="shared" si="60"/>
        <v/>
      </c>
      <c r="D395" t="str">
        <f t="shared" si="61"/>
        <v/>
      </c>
      <c r="E395" s="17" t="str">
        <f t="shared" si="62"/>
        <v/>
      </c>
      <c r="F395" s="17">
        <f t="shared" si="63"/>
        <v>0</v>
      </c>
      <c r="G395" s="17">
        <f t="shared" si="64"/>
        <v>0</v>
      </c>
      <c r="H395" s="17">
        <f t="shared" si="66"/>
        <v>0</v>
      </c>
      <c r="I395" s="17" t="str">
        <f t="shared" si="65"/>
        <v/>
      </c>
      <c r="J395" s="17">
        <f t="shared" si="67"/>
        <v>0</v>
      </c>
      <c r="K395" s="17" t="str">
        <f>IF(OR($A395="",ISERROR(VLOOKUP($A395,$A$5:$B394,2,FALSE))),"",VLOOKUP($A395,$A$5:$B394,2,FALSE))</f>
        <v/>
      </c>
    </row>
    <row r="396" spans="1:11" x14ac:dyDescent="0.15">
      <c r="A396" t="str">
        <f>IF(CALENDARIO!B402="","",TRIM(UPPER(CALENDARIO!B402)))</f>
        <v/>
      </c>
      <c r="B396" s="6" t="str">
        <f t="shared" si="59"/>
        <v/>
      </c>
      <c r="C396" s="17" t="str">
        <f t="shared" si="60"/>
        <v/>
      </c>
      <c r="D396" t="str">
        <f t="shared" si="61"/>
        <v/>
      </c>
      <c r="E396" s="17" t="str">
        <f t="shared" si="62"/>
        <v/>
      </c>
      <c r="F396" s="17">
        <f t="shared" si="63"/>
        <v>0</v>
      </c>
      <c r="G396" s="17">
        <f t="shared" si="64"/>
        <v>0</v>
      </c>
      <c r="H396" s="17">
        <f t="shared" si="66"/>
        <v>0</v>
      </c>
      <c r="I396" s="17" t="str">
        <f t="shared" si="65"/>
        <v/>
      </c>
      <c r="J396" s="17">
        <f t="shared" si="67"/>
        <v>0</v>
      </c>
      <c r="K396" s="17" t="str">
        <f>IF(OR($A396="",ISERROR(VLOOKUP($A396,$A$5:$B395,2,FALSE))),"",VLOOKUP($A396,$A$5:$B395,2,FALSE))</f>
        <v/>
      </c>
    </row>
    <row r="397" spans="1:11" x14ac:dyDescent="0.15">
      <c r="A397" t="str">
        <f>IF(CALENDARIO!B403="","",TRIM(UPPER(CALENDARIO!B403)))</f>
        <v/>
      </c>
      <c r="B397" s="6" t="str">
        <f t="shared" si="59"/>
        <v/>
      </c>
      <c r="C397" s="17" t="str">
        <f t="shared" si="60"/>
        <v/>
      </c>
      <c r="D397" t="str">
        <f t="shared" si="61"/>
        <v/>
      </c>
      <c r="E397" s="17" t="str">
        <f t="shared" si="62"/>
        <v/>
      </c>
      <c r="F397" s="17">
        <f t="shared" si="63"/>
        <v>0</v>
      </c>
      <c r="G397" s="17">
        <f t="shared" si="64"/>
        <v>0</v>
      </c>
      <c r="H397" s="17">
        <f t="shared" si="66"/>
        <v>0</v>
      </c>
      <c r="I397" s="17" t="str">
        <f t="shared" si="65"/>
        <v/>
      </c>
      <c r="J397" s="17">
        <f t="shared" si="67"/>
        <v>0</v>
      </c>
      <c r="K397" s="17" t="str">
        <f>IF(OR($A397="",ISERROR(VLOOKUP($A397,$A$5:$B396,2,FALSE))),"",VLOOKUP($A397,$A$5:$B396,2,FALSE))</f>
        <v/>
      </c>
    </row>
    <row r="398" spans="1:11" x14ac:dyDescent="0.15">
      <c r="A398" t="str">
        <f>IF(CALENDARIO!B404="","",TRIM(UPPER(CALENDARIO!B404)))</f>
        <v/>
      </c>
      <c r="B398" s="6" t="str">
        <f t="shared" si="59"/>
        <v/>
      </c>
      <c r="C398" s="17" t="str">
        <f t="shared" si="60"/>
        <v/>
      </c>
      <c r="D398" t="str">
        <f t="shared" si="61"/>
        <v/>
      </c>
      <c r="E398" s="17" t="str">
        <f t="shared" si="62"/>
        <v/>
      </c>
      <c r="F398" s="17">
        <f t="shared" si="63"/>
        <v>0</v>
      </c>
      <c r="G398" s="17">
        <f t="shared" si="64"/>
        <v>0</v>
      </c>
      <c r="H398" s="17">
        <f t="shared" si="66"/>
        <v>0</v>
      </c>
      <c r="I398" s="17" t="str">
        <f t="shared" si="65"/>
        <v/>
      </c>
      <c r="J398" s="17">
        <f t="shared" si="67"/>
        <v>0</v>
      </c>
      <c r="K398" s="17" t="str">
        <f>IF(OR($A398="",ISERROR(VLOOKUP($A398,$A$5:$B397,2,FALSE))),"",VLOOKUP($A398,$A$5:$B397,2,FALSE))</f>
        <v/>
      </c>
    </row>
    <row r="399" spans="1:11" x14ac:dyDescent="0.15">
      <c r="A399" t="str">
        <f>IF(CALENDARIO!B405="","",TRIM(UPPER(CALENDARIO!B405)))</f>
        <v/>
      </c>
      <c r="B399" s="6" t="str">
        <f t="shared" si="59"/>
        <v/>
      </c>
      <c r="C399" s="17" t="str">
        <f t="shared" si="60"/>
        <v/>
      </c>
      <c r="D399" t="str">
        <f t="shared" si="61"/>
        <v/>
      </c>
      <c r="E399" s="17" t="str">
        <f t="shared" si="62"/>
        <v/>
      </c>
      <c r="F399" s="17">
        <f t="shared" si="63"/>
        <v>0</v>
      </c>
      <c r="G399" s="17">
        <f t="shared" si="64"/>
        <v>0</v>
      </c>
      <c r="H399" s="17">
        <f t="shared" si="66"/>
        <v>0</v>
      </c>
      <c r="I399" s="17" t="str">
        <f t="shared" si="65"/>
        <v/>
      </c>
      <c r="J399" s="17">
        <f t="shared" si="67"/>
        <v>0</v>
      </c>
      <c r="K399" s="17" t="str">
        <f>IF(OR($A399="",ISERROR(VLOOKUP($A399,$A$5:$B398,2,FALSE))),"",VLOOKUP($A399,$A$5:$B398,2,FALSE))</f>
        <v/>
      </c>
    </row>
    <row r="400" spans="1:11" x14ac:dyDescent="0.15">
      <c r="A400" t="str">
        <f>IF(CALENDARIO!B406="","",TRIM(UPPER(CALENDARIO!B406)))</f>
        <v/>
      </c>
      <c r="B400" s="6" t="str">
        <f t="shared" si="59"/>
        <v/>
      </c>
      <c r="C400" s="17" t="str">
        <f t="shared" si="60"/>
        <v/>
      </c>
      <c r="D400" t="str">
        <f t="shared" si="61"/>
        <v/>
      </c>
      <c r="E400" s="17" t="str">
        <f t="shared" si="62"/>
        <v/>
      </c>
      <c r="F400" s="17">
        <f t="shared" si="63"/>
        <v>0</v>
      </c>
      <c r="G400" s="17">
        <f t="shared" si="64"/>
        <v>0</v>
      </c>
      <c r="H400" s="17">
        <f t="shared" si="66"/>
        <v>0</v>
      </c>
      <c r="I400" s="17" t="str">
        <f t="shared" si="65"/>
        <v/>
      </c>
      <c r="J400" s="17">
        <f t="shared" si="67"/>
        <v>0</v>
      </c>
      <c r="K400" s="17" t="str">
        <f>IF(OR($A400="",ISERROR(VLOOKUP($A400,$A$5:$B399,2,FALSE))),"",VLOOKUP($A400,$A$5:$B399,2,FALSE))</f>
        <v/>
      </c>
    </row>
    <row r="401" spans="1:11" x14ac:dyDescent="0.15">
      <c r="A401" t="str">
        <f>IF(CALENDARIO!B407="","",TRIM(UPPER(CALENDARIO!B407)))</f>
        <v/>
      </c>
      <c r="B401" s="6" t="str">
        <f t="shared" si="59"/>
        <v/>
      </c>
      <c r="C401" s="17" t="str">
        <f t="shared" si="60"/>
        <v/>
      </c>
      <c r="D401" t="str">
        <f t="shared" si="61"/>
        <v/>
      </c>
      <c r="E401" s="17" t="str">
        <f t="shared" si="62"/>
        <v/>
      </c>
      <c r="F401" s="17">
        <f t="shared" si="63"/>
        <v>0</v>
      </c>
      <c r="G401" s="17">
        <f t="shared" si="64"/>
        <v>0</v>
      </c>
      <c r="H401" s="17">
        <f t="shared" si="66"/>
        <v>0</v>
      </c>
      <c r="I401" s="17" t="str">
        <f t="shared" si="65"/>
        <v/>
      </c>
      <c r="J401" s="17">
        <f t="shared" si="67"/>
        <v>0</v>
      </c>
      <c r="K401" s="17" t="str">
        <f>IF(OR($A401="",ISERROR(VLOOKUP($A401,$A$5:$B400,2,FALSE))),"",VLOOKUP($A401,$A$5:$B400,2,FALSE))</f>
        <v/>
      </c>
    </row>
    <row r="402" spans="1:11" x14ac:dyDescent="0.15">
      <c r="A402" t="str">
        <f>IF(CALENDARIO!B408="","",TRIM(UPPER(CALENDARIO!B408)))</f>
        <v/>
      </c>
      <c r="B402" s="6" t="str">
        <f t="shared" si="59"/>
        <v/>
      </c>
      <c r="C402" s="17" t="str">
        <f t="shared" si="60"/>
        <v/>
      </c>
      <c r="D402" t="str">
        <f t="shared" si="61"/>
        <v/>
      </c>
      <c r="E402" s="17" t="str">
        <f t="shared" si="62"/>
        <v/>
      </c>
      <c r="F402" s="17">
        <f t="shared" si="63"/>
        <v>0</v>
      </c>
      <c r="G402" s="17">
        <f t="shared" si="64"/>
        <v>0</v>
      </c>
      <c r="H402" s="17">
        <f t="shared" si="66"/>
        <v>0</v>
      </c>
      <c r="I402" s="17" t="str">
        <f t="shared" si="65"/>
        <v/>
      </c>
      <c r="J402" s="17">
        <f t="shared" si="67"/>
        <v>0</v>
      </c>
      <c r="K402" s="17" t="str">
        <f>IF(OR($A402="",ISERROR(VLOOKUP($A402,$A$5:$B401,2,FALSE))),"",VLOOKUP($A402,$A$5:$B401,2,FALSE))</f>
        <v/>
      </c>
    </row>
    <row r="403" spans="1:11" x14ac:dyDescent="0.15">
      <c r="A403" t="str">
        <f>IF(CALENDARIO!B409="","",TRIM(UPPER(CALENDARIO!B409)))</f>
        <v/>
      </c>
      <c r="B403" s="6" t="str">
        <f t="shared" si="59"/>
        <v/>
      </c>
      <c r="C403" s="17" t="str">
        <f t="shared" si="60"/>
        <v/>
      </c>
      <c r="D403" t="str">
        <f t="shared" si="61"/>
        <v/>
      </c>
      <c r="E403" s="17" t="str">
        <f t="shared" si="62"/>
        <v/>
      </c>
      <c r="F403" s="17">
        <f t="shared" si="63"/>
        <v>0</v>
      </c>
      <c r="G403" s="17">
        <f t="shared" si="64"/>
        <v>0</v>
      </c>
      <c r="H403" s="17">
        <f t="shared" si="66"/>
        <v>0</v>
      </c>
      <c r="I403" s="17" t="str">
        <f t="shared" si="65"/>
        <v/>
      </c>
      <c r="J403" s="17">
        <f t="shared" si="67"/>
        <v>0</v>
      </c>
      <c r="K403" s="17" t="str">
        <f>IF(OR($A403="",ISERROR(VLOOKUP($A403,$A$5:$B402,2,FALSE))),"",VLOOKUP($A403,$A$5:$B402,2,FALSE))</f>
        <v/>
      </c>
    </row>
    <row r="404" spans="1:11" x14ac:dyDescent="0.15">
      <c r="A404" t="str">
        <f>IF(CALENDARIO!B410="","",TRIM(UPPER(CALENDARIO!B410)))</f>
        <v/>
      </c>
      <c r="B404" s="6" t="str">
        <f t="shared" si="59"/>
        <v/>
      </c>
      <c r="C404" s="17" t="str">
        <f t="shared" si="60"/>
        <v/>
      </c>
      <c r="D404" t="str">
        <f t="shared" si="61"/>
        <v/>
      </c>
      <c r="E404" s="17" t="str">
        <f t="shared" si="62"/>
        <v/>
      </c>
      <c r="F404" s="17">
        <f t="shared" si="63"/>
        <v>0</v>
      </c>
      <c r="G404" s="17">
        <f t="shared" si="64"/>
        <v>0</v>
      </c>
      <c r="H404" s="17">
        <f t="shared" si="66"/>
        <v>0</v>
      </c>
      <c r="I404" s="17" t="str">
        <f t="shared" si="65"/>
        <v/>
      </c>
      <c r="J404" s="17">
        <f t="shared" si="67"/>
        <v>0</v>
      </c>
      <c r="K404" s="17" t="str">
        <f>IF(OR($A404="",ISERROR(VLOOKUP($A404,$A$5:$B403,2,FALSE))),"",VLOOKUP($A404,$A$5:$B403,2,FALSE))</f>
        <v/>
      </c>
    </row>
  </sheetData>
  <customSheetViews>
    <customSheetView guid="{A542E7FC-D421-48BE-AB74-294F58E7F5EC}" scale="75" fitToPage="1" state="hidden" showRuler="0">
      <selection activeCell="C6" sqref="C6"/>
      <pageMargins left="0.19685039370078741" right="0.23622047244094491" top="0.55118110236220474" bottom="0.47244094488188981" header="0.15748031496062992" footer="0"/>
      <printOptions horizontalCentered="1" headings="1" gridLines="1"/>
      <pageSetup paperSize="9" scale="65" fitToWidth="2" orientation="landscape" r:id="rId1"/>
      <headerFooter alignWithMargins="0">
        <oddHeader>&amp;C&amp;"Arial,Negrita"&amp;14DICIEMBRE
2008</oddHeader>
        <oddFooter>&amp;C&amp;P</oddFooter>
      </headerFooter>
    </customSheetView>
  </customSheetViews>
  <phoneticPr fontId="2" type="noConversion"/>
  <printOptions horizontalCentered="1" headings="1" gridLines="1"/>
  <pageMargins left="0.19685039370078741" right="0.23622047244094491" top="0.55118110236220474" bottom="0.47244094488188981" header="0.15748031496062992" footer="0"/>
  <pageSetup paperSize="9" scale="64" fitToWidth="2" orientation="landscape" r:id="rId2"/>
  <headerFooter alignWithMargins="0">
    <oddHeader>&amp;C&amp;"Arial,Negrita"&amp;14DICIEMBRE
2008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E87713CC59FB428A96DE90FB146311" ma:contentTypeVersion="11" ma:contentTypeDescription="Crear nuevo documento." ma:contentTypeScope="" ma:versionID="a56792c5a2e84fc2396589ff7a6a3f9e">
  <xsd:schema xmlns:xsd="http://www.w3.org/2001/XMLSchema" xmlns:xs="http://www.w3.org/2001/XMLSchema" xmlns:p="http://schemas.microsoft.com/office/2006/metadata/properties" xmlns:ns2="adce6727-63d4-4b2b-97d7-e29729c73986" xmlns:ns3="cd984720-8808-416d-92b7-c1965d8f7c4b" targetNamespace="http://schemas.microsoft.com/office/2006/metadata/properties" ma:root="true" ma:fieldsID="701ddc3b27906b2bbf6578d2166395fe" ns2:_="" ns3:_="">
    <xsd:import namespace="adce6727-63d4-4b2b-97d7-e29729c73986"/>
    <xsd:import namespace="cd984720-8808-416d-92b7-c1965d8f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e6727-63d4-4b2b-97d7-e29729c739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84720-8808-416d-92b7-c1965d8f7c4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29EDA3-CFC4-4448-A344-293CC1A13E0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dce6727-63d4-4b2b-97d7-e29729c73986"/>
    <ds:schemaRef ds:uri="cd984720-8808-416d-92b7-c1965d8f7c4b"/>
  </ds:schemaRefs>
</ds:datastoreItem>
</file>

<file path=customXml/itemProps2.xml><?xml version="1.0" encoding="utf-8"?>
<ds:datastoreItem xmlns:ds="http://schemas.openxmlformats.org/officeDocument/2006/customXml" ds:itemID="{CA8E3381-2DD1-47D8-879A-32A5243163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29297B-C86B-4200-A132-80760F1315A4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CALENDARIO</vt:lpstr>
      <vt:lpstr>DATOS</vt:lpstr>
      <vt:lpstr>AÑOS</vt:lpstr>
      <vt:lpstr>COEFICIENTES</vt:lpstr>
      <vt:lpstr>CONDICION29</vt:lpstr>
      <vt:lpstr>CONDICION30</vt:lpstr>
      <vt:lpstr>CONDICION31</vt:lpstr>
      <vt:lpstr>DIAS_ABONO</vt:lpstr>
      <vt:lpstr>MES</vt:lpstr>
      <vt:lpstr>MESES</vt:lpstr>
      <vt:lpstr>NACIONALIDAD</vt:lpstr>
      <vt:lpstr>SEMANAS</vt:lpstr>
      <vt:lpstr>CALENDARIO!Títulos_a_imprimir</vt:lpstr>
      <vt:lpstr>VALORES</vt:lpstr>
    </vt:vector>
  </TitlesOfParts>
  <Company>INEM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INEM</dc:creator>
  <cp:lastModifiedBy>fernando</cp:lastModifiedBy>
  <cp:lastPrinted>2015-03-13T09:35:54Z</cp:lastPrinted>
  <dcterms:created xsi:type="dcterms:W3CDTF">2008-11-25T12:40:41Z</dcterms:created>
  <dcterms:modified xsi:type="dcterms:W3CDTF">2020-05-22T12:14:24Z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0x01010061E87713CC59FB428A96DE90FB146311</vt:lpwstr>
  </property>
</Properties>
</file>